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KU-data\RG\01 Oddělení evropských grantů\KAP\Rámec pro podporu investic\Rámec pro podporu investic_PS\"/>
    </mc:Choice>
  </mc:AlternateContent>
  <bookViews>
    <workbookView xWindow="0" yWindow="0" windowWidth="28800" windowHeight="11985"/>
  </bookViews>
  <sheets>
    <sheet name="Souhrnný rámec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5" l="1"/>
  <c r="F54" i="5"/>
  <c r="I53" i="5"/>
  <c r="J53" i="5" s="1"/>
  <c r="I52" i="5"/>
  <c r="J52" i="5" s="1"/>
  <c r="I41" i="5"/>
  <c r="J41" i="5" s="1"/>
  <c r="I38" i="5"/>
  <c r="J38" i="5" s="1"/>
  <c r="I37" i="5"/>
  <c r="J37" i="5" s="1"/>
  <c r="I51" i="5"/>
  <c r="J51" i="5" s="1"/>
  <c r="I42" i="5"/>
  <c r="J42" i="5" s="1"/>
  <c r="I26" i="5"/>
  <c r="J26" i="5" s="1"/>
  <c r="I29" i="5"/>
  <c r="J29" i="5" s="1"/>
  <c r="I28" i="5"/>
  <c r="J28" i="5" s="1"/>
  <c r="I27" i="5"/>
  <c r="J27" i="5" s="1"/>
  <c r="I32" i="5"/>
  <c r="J32" i="5" s="1"/>
  <c r="I40" i="5"/>
  <c r="J40" i="5" s="1"/>
  <c r="I39" i="5"/>
  <c r="J39" i="5" s="1"/>
  <c r="I31" i="5"/>
  <c r="J31" i="5" s="1"/>
  <c r="I30" i="5"/>
  <c r="J30" i="5" s="1"/>
  <c r="I25" i="5"/>
  <c r="J25" i="5" s="1"/>
  <c r="I34" i="5"/>
  <c r="J34" i="5" s="1"/>
  <c r="I33" i="5"/>
  <c r="J33" i="5" s="1"/>
  <c r="I36" i="5"/>
  <c r="J36" i="5" s="1"/>
  <c r="I35" i="5"/>
  <c r="J35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J54" i="5" l="1"/>
  <c r="I54" i="5"/>
</calcChain>
</file>

<file path=xl/sharedStrings.xml><?xml version="1.0" encoding="utf-8"?>
<sst xmlns="http://schemas.openxmlformats.org/spreadsheetml/2006/main" count="487" uniqueCount="222">
  <si>
    <t>Vazba na klíčové kompetence IROP a další relevance ve vztahu k IROP</t>
  </si>
  <si>
    <t>Zřizovatel</t>
  </si>
  <si>
    <t>IZO školy</t>
  </si>
  <si>
    <t>REDIZO školy</t>
  </si>
  <si>
    <t>Název projektu</t>
  </si>
  <si>
    <t>Obsah projektu</t>
  </si>
  <si>
    <t>Celkové výdaje projektu</t>
  </si>
  <si>
    <t>Poznámka</t>
  </si>
  <si>
    <t xml:space="preserve">Střední škola - Podorlické vzdělávací centrum, Dobruška </t>
  </si>
  <si>
    <t>Podorlické sdružení zaměstnavatelů, 62, 518 01   Val</t>
  </si>
  <si>
    <t>Rozšiřování kompetencí techniků</t>
  </si>
  <si>
    <t>Strojní vybavení pro obory Obráběč kovů, nástrojař a mechanik seřizovat, klempíř a mechanik strojů a zařízení - obsluha CNC</t>
  </si>
  <si>
    <t>11/2016</t>
  </si>
  <si>
    <t>12/2018</t>
  </si>
  <si>
    <t>x</t>
  </si>
  <si>
    <t>Výzva č. 33 IROP (SVL)</t>
  </si>
  <si>
    <t>Zkvalitnění konkurenceschopnosti a podpora vzdělanosti</t>
  </si>
  <si>
    <t>Výstavba, vybavení učebny pro obory informační technologie, obráběč kovů, nástrojař a mechanik seřizovač, klempíř a mechanik strojů a zřízení - obsluha CNC</t>
  </si>
  <si>
    <t xml:space="preserve">Obchodní akademie, Střední pedagogická škola, Vyšší odborná škola cestovního ruchu a Jazyková škola s právem státní jazykové zkoušky, s.r.o. </t>
  </si>
  <si>
    <t xml:space="preserve">PaedDr. Eva Petřikovová </t>
  </si>
  <si>
    <t xml:space="preserve">044445288;
110100182;
151000654    </t>
  </si>
  <si>
    <t>Úprava učeben na jazykové a odborné laboratoře vč. jejich vybavení</t>
  </si>
  <si>
    <t>Zřízení jazykových učeben a odborné laboratoře (chemie, fyzika a biologie): Stavební úpravy, zařízení nábytkem a vybavení učebny, bezbariérový přístup, ICT</t>
  </si>
  <si>
    <t>6/2017</t>
  </si>
  <si>
    <t>První soukromé jazykové gymnázium Hradec Králové spol. s r.o.</t>
  </si>
  <si>
    <t xml:space="preserve">PhDr. Ladislav Bartůška </t>
  </si>
  <si>
    <t>011583771</t>
  </si>
  <si>
    <t>Přístavba 1. nadzemního podlaží</t>
  </si>
  <si>
    <t>Jazyková výuka, matematika a přírodovědné předměty: Nová stavba (přístavba)</t>
  </si>
  <si>
    <t>2/2017</t>
  </si>
  <si>
    <t>Soukromá střední škola podnikatelská - ALTMAN, s. r. o.</t>
  </si>
  <si>
    <t>Dana Altmanová, Stanislav Altman</t>
  </si>
  <si>
    <t>060115645</t>
  </si>
  <si>
    <t>Úprava stávající učebny na multifunkční učebnu cizích jazyků, základů přírodních věd (fyzika, chemie, biologie)</t>
  </si>
  <si>
    <t>Multifunkční učebna (cizí jazyky, základy přírodních věd - fyzika, chemie, biologie): Stavební úpravy, bezbariérový vstup, zařízení učebny nábytkem, ICT</t>
  </si>
  <si>
    <t>3/2017</t>
  </si>
  <si>
    <t>9/2017</t>
  </si>
  <si>
    <t>Střední škola vizuální tvorby, s.r.o.</t>
  </si>
  <si>
    <t>Ing. Miroslav Jindra, Ing. Helena Jindrová</t>
  </si>
  <si>
    <t>012996050</t>
  </si>
  <si>
    <t>Vybavení střední školy vizuální tvorby</t>
  </si>
  <si>
    <t>Strojní vybavení, vybavení, ICT pro výuku odborných předmětů, přírodních věd a cizích jazyků</t>
  </si>
  <si>
    <t>1/2018</t>
  </si>
  <si>
    <t>Vybavení pro praktickou výuku</t>
  </si>
  <si>
    <t>Strojní vybavení, vybavení učebny, ICT pro výuku odborných předmětů, přírodních věd a cizích jazyků</t>
  </si>
  <si>
    <t>1/2017</t>
  </si>
  <si>
    <t>12/2017</t>
  </si>
  <si>
    <t>TRIVIS - Střední škola veřejnosprávní Třebechovice pod Orebem, s.r.o.</t>
  </si>
  <si>
    <t>TRIVIS, a.s.</t>
  </si>
  <si>
    <t>Digitální technologie v moderní jazykové výuce</t>
  </si>
  <si>
    <t>Pro učebnu jazyků: Vybavení učebny, zařízení učebny nábytkem, ICT</t>
  </si>
  <si>
    <t>4/2017</t>
  </si>
  <si>
    <t>Stavební úprava učebny kriminalistiky a její vybavení nábytkem a odbornými učebními pomůckami</t>
  </si>
  <si>
    <t>Pro odbornou učebnu (chemie, biologie, kriminalistika): Stavební úpravy, vybavení a zařízení učebny nábytkem</t>
  </si>
  <si>
    <t>4/2018</t>
  </si>
  <si>
    <t>Bezpečnostně právní akademie, s. r. o., střední škola</t>
  </si>
  <si>
    <t>Mgr. Josef Krysta</t>
  </si>
  <si>
    <t>Výuka moderně pro bezpečnost obyvatel</t>
  </si>
  <si>
    <t>Zřízení jazykových učeben a odborných učeben praktické výuky:  Stavební úpravy, vybavení učebny, ICT, bezbariérový přístup</t>
  </si>
  <si>
    <t>12/2016</t>
  </si>
  <si>
    <t>Střední škola a vyšší odborná škola aplikované kybernetiky s. r. o.</t>
  </si>
  <si>
    <t>Ing. Jan Lang, Martina Langová</t>
  </si>
  <si>
    <t>011021420, 181048507</t>
  </si>
  <si>
    <t>Vybavení učebny pro interaktivní tvorbu</t>
  </si>
  <si>
    <t>ICT, SW pro technické obory Informační technologie (Technické kreslení, 3D modelování, Navrhování a realizace</t>
  </si>
  <si>
    <t>09/2017</t>
  </si>
  <si>
    <t>08/2018</t>
  </si>
  <si>
    <t>Vybavení laboratoří HW pomůckami</t>
  </si>
  <si>
    <t xml:space="preserve">Vybavení laboratoří automatizační a mikropočítačové techniky a laboratoře počítačových sítí (Automatizace, Mikroprocesorová technika, Elektrotechnika, Počítačové sítě, Programování, Dílenská cvičení): ICT </t>
  </si>
  <si>
    <t>01/2017</t>
  </si>
  <si>
    <t>Vybavení multimediálního ateliéru videotechnikou</t>
  </si>
  <si>
    <t>Vybavení učebny, ICT pro výuku Programování, Počítačové sítě, Výpočetní technika, Digitální video, Navrhování a realizace</t>
  </si>
  <si>
    <t>07/2017</t>
  </si>
  <si>
    <t>ACADEMIA MERCURII soukromá střední škola, s. r. o.</t>
  </si>
  <si>
    <t>Úprava prostor školy na multifunkční digitální učebnu a Přírodovědnou učebnu vč. Jejich vybavení</t>
  </si>
  <si>
    <t>Multifunkční učebna (odborná učebna ICT technologií a komunikací v cizím jazyce) a odborná přírodovědná učebna (biologie, chemie, fyzika): Stavební úpravy, zařízení nábytkem a vybavení učebny, bezbariérový přístup, ICT, rozvody</t>
  </si>
  <si>
    <t>05/2017</t>
  </si>
  <si>
    <t xml:space="preserve">Střední škola vizuální tvorby, s.r.o. </t>
  </si>
  <si>
    <t>Pořízení počítačového vybavení s příslušným profesionálním grafickým softwarem, které se bude využívat při výuce i vlastní tvorbě vizuálních instalací a grafických prací pro floristický a branding design</t>
  </si>
  <si>
    <t>ITI</t>
  </si>
  <si>
    <t>První soukromé jazykové gymnázium Hradec Králové, s.r.o.</t>
  </si>
  <si>
    <t>Pořízení vybavení do dvou počítačových učeben</t>
  </si>
  <si>
    <t>08/2017</t>
  </si>
  <si>
    <t>Střední škola Sion High School, Hradec Králové</t>
  </si>
  <si>
    <t>Sbor Jednoty bratrské v Hradci Králové-Sion</t>
  </si>
  <si>
    <t>Stavební úpravy stávajících učeben na odborné učebny a laboratoře</t>
  </si>
  <si>
    <t>Odborné učebny fyziky, biologie, chemické laboratoře, dílny, jazykové učebny: Stavební úpravy, bezbariérový přístup</t>
  </si>
  <si>
    <t>5/2017</t>
  </si>
  <si>
    <t>5/2018</t>
  </si>
  <si>
    <t>Stavební úpravy stávající učebny na počítačovou laboratoř pro podporu výuky informatického myšlení a digitálních dovedností, vč. zajištění konektivity školy a připojení k internetu</t>
  </si>
  <si>
    <t xml:space="preserve">Počítačová laboratoř (technické a přírodovědné obory, digitalizace, cizí jazyky): Stavební úpravy, bezbariérový přístup, ICT </t>
  </si>
  <si>
    <t>6/2018</t>
  </si>
  <si>
    <t>Biskupské gymnázium Bohuslava Balbína a Základní škola a mateřská škola Jana Pavla II. Hradec Králové</t>
  </si>
  <si>
    <t>Biskupství královéhradecké, Velké náměstí 35, 500 03 Hradec Králové</t>
  </si>
  <si>
    <t>Zřízení odborných učeben a laboratoří pro výuku polytechnických předmětů při Biskupském gymnáziu Bohuslava Balbína a Základní a mateřské škole Jana Pavla II. v Hradci Králové</t>
  </si>
  <si>
    <t xml:space="preserve">Zřízení laboratoří a odborných učeben pro výuku polytechnických a přírodovědných předmětů: Nákup a rekonstrukce stavby, stavební úpravy, bezbariérový přístup, zařízení nábytkem a vybavení učeben pomůckami </t>
  </si>
  <si>
    <t>9/2018</t>
  </si>
  <si>
    <t>Statutární město Hradec Králové</t>
  </si>
  <si>
    <t xml:space="preserve"> - </t>
  </si>
  <si>
    <t>00268810</t>
  </si>
  <si>
    <t xml:space="preserve">  -</t>
  </si>
  <si>
    <t>Polytechnické centrum zajistí odpovídající podporu vzdělávání v technických a přírodovědných oborech. Centrum svým vybavením poskytne nadstandardní pracovní prostředí, které není běžně dostupné na jednotlivých školách.</t>
  </si>
  <si>
    <t>Muzeum východních Čech v Hradci Králové</t>
  </si>
  <si>
    <t>Královéhradecký kraj</t>
  </si>
  <si>
    <t>00088382</t>
  </si>
  <si>
    <t>muzeumLAB - Vybavení biologické laboratoře a edukačních prostor Muzea východních Čech v Hradci Králové</t>
  </si>
  <si>
    <t>Pořízení vybavení biologické laboratoře (zejména vybavení pro laboratorní zkoumání a vybavení a pomůcky pro prezentace a školení) a edukačních prostor.</t>
  </si>
  <si>
    <t>Gymnázium, střední odborná škola, střední odborné učiliště a vyšší odborná škola, Hořice</t>
  </si>
  <si>
    <t>110200039, 110029178</t>
  </si>
  <si>
    <t>Středisko školního statku: Rekonstrukce a stavební úpravy, technická infrastruktura, strojní vybavení, nákup zvířat</t>
  </si>
  <si>
    <t>09/2018</t>
  </si>
  <si>
    <t>Gymnázium, Trutnov, Jiráskovo náměstí 325</t>
  </si>
  <si>
    <t>060153237</t>
  </si>
  <si>
    <t>Stavební úpravy, rekonstrukce a dostavba Gymnázia Trutnov</t>
  </si>
  <si>
    <t>Odborné učebny a laboratoře (chemie, biologie, fyzika, ICT): Nová stavba (přístavba), stavební úpravy, infrastruktura, zařízení učeben nábytkem, vybavení učeben, bezbariérový přístup,  konektivita</t>
  </si>
  <si>
    <t>10/2016</t>
  </si>
  <si>
    <t>Střední průmyslová škola kamenická a sochařská, Hořice, Husova 675</t>
  </si>
  <si>
    <t>000087343</t>
  </si>
  <si>
    <t>Další etapa modernizace technického vybavení pro unikátní obory</t>
  </si>
  <si>
    <t>3D robotické pracoviště: Strojní vybavení, ICT, SW, CNC</t>
  </si>
  <si>
    <t>03/2016</t>
  </si>
  <si>
    <t>Střední průmyslová škola, Hronov, Hostovského 910</t>
  </si>
  <si>
    <t>Nové technologie v technických oborech střední školy – SPŠ Hronov, Hostovského</t>
  </si>
  <si>
    <t xml:space="preserve">Modernizace učeben (automatizace, elektropneumatika, elektrotechnická měření, praktická výuka v elektrotechnice): Nová stavba (přístavba), stavební úpravy, rozvody, zařízení učeben, vybavení učeben, bezbariérový přístup, strojní vybavení </t>
  </si>
  <si>
    <t>Zlepšení praktické připravenosti technických oborů – SPŠ Hronov, Vrchlického</t>
  </si>
  <si>
    <t>Praktická výuka technických oborů: Stavební úpravy, strojní vybavení</t>
  </si>
  <si>
    <t>Střední uměleckoprůmyslová škola hudebních nástrojů a nábytku, Hradec Králové, 17. listopadu 1202</t>
  </si>
  <si>
    <t>00145238</t>
  </si>
  <si>
    <t xml:space="preserve">Optimalizace a inovace vybavení hl. budovy SUPŠ HNN </t>
  </si>
  <si>
    <t>Dílny a speciální učebny (Truhlář, Nábytkářská a dřevařská výroba, Uměleckořemeslné zpracování dřeva, Umělecký truhlář a řezbář, Umšleckořemeslná stavba hudebních nástrojů, ...): Stavební úpravy, rozvody, strojní vybavení, konektivita, vybavení učeben (nářadí), ICT</t>
  </si>
  <si>
    <t>Optimalizace a inovace vybavení odloučeného pracoviště SUPŠ HNN v Brněnské ulici</t>
  </si>
  <si>
    <t>Učebny (Truhlář, Nábytkářská a dřevařská výroba, Uměleckořemeslné zpracování dřeva, Umělecký truhlář a řezbář, Umšleckořemeslná stavba hudebních nástrojů, ...): Stavební úpravy, strojní vybavení, konektivita, vybavení učeben (nářadí)</t>
  </si>
  <si>
    <t>Vyšší odborná škola a Střední průmyslová škola, Jičín, Pod Koželuhy 100</t>
  </si>
  <si>
    <t>000087297, 110032161</t>
  </si>
  <si>
    <t>Zkvalitnění praktického vyučování na VOŠ a SPŠ Jičín</t>
  </si>
  <si>
    <t>Dílny (Obrábění kovů a dalších materiálů s využitím CNC): Strojní vybavení, vybavení učeben</t>
  </si>
  <si>
    <t>Střední škola propagační tvorby a polygrafie, Velké Poříčí, Náchodská 285</t>
  </si>
  <si>
    <t xml:space="preserve">Vybavení polygrafických dílen technologií dokončovacího zpracování tiskovin a digitální přípravy tiskových forem </t>
  </si>
  <si>
    <t>Polygrfické dílny: Vybavení učeben</t>
  </si>
  <si>
    <t>07/2016</t>
  </si>
  <si>
    <t>Centrum odborné přípravy polygrafických oborů</t>
  </si>
  <si>
    <t>10/2018</t>
  </si>
  <si>
    <t>Střední škola technická a řemeslná, Nový Bydžov, Dr. M. Tyrše 112</t>
  </si>
  <si>
    <t>00087751</t>
  </si>
  <si>
    <t>000087751</t>
  </si>
  <si>
    <t xml:space="preserve">Regionální centrum odborného a celoživotního vzdělávání </t>
  </si>
  <si>
    <t>2017</t>
  </si>
  <si>
    <t>2018</t>
  </si>
  <si>
    <t>Vyšší odborná škola a Střední průmyslová škola, Rychnov nad Kněžnou, U Stadionu 1166</t>
  </si>
  <si>
    <t>060884720, 110032250</t>
  </si>
  <si>
    <t>Modulová výuka technických oborů se zaměřením na autoelektriku a autoelektroniku (automobilové obory)</t>
  </si>
  <si>
    <t>Odborná učebna elektrotechniky a elektroniky motorových vozidel: Stavební úpravy, rozvody, vybavení učebny, zařízení učebny nábytkem, ICT</t>
  </si>
  <si>
    <t>Vyšší odborná škola zdravotnická a Střední zdravotnická škola, Hradec Králové, Komenského 234</t>
  </si>
  <si>
    <t>00581101</t>
  </si>
  <si>
    <t>110030591, 110030621</t>
  </si>
  <si>
    <t>Modernizace odborných učeben zubních techniků</t>
  </si>
  <si>
    <t>Učebna pro praktickou výuku zubních techniků: Stavební úpravy, rozvody, vybavení učebny, zařízení učebny, bezbariérový přístup</t>
  </si>
  <si>
    <t>Česká lesnická akademie Trutnov - střední škola a vyšší odborná škola</t>
  </si>
  <si>
    <t>060153296, 110029283</t>
  </si>
  <si>
    <t>COV v lesnictví, II. etapa, simulátory</t>
  </si>
  <si>
    <t>Centrum odborného vzdělávání v lesnictví: Strojní vybavení</t>
  </si>
  <si>
    <t>06/2017</t>
  </si>
  <si>
    <t>Centrum odborného vzdělávání v lesnictví - II. etapa – rekonstrukce objektů SO2</t>
  </si>
  <si>
    <t>Centrum odborného vzdělávání v lesnictví: Stavba a stavební úpravy, inženýrské sítě</t>
  </si>
  <si>
    <t>COV v lesnictví,II. etapa, strojní investice</t>
  </si>
  <si>
    <t>COV v lesnictví,II. etapa, strojní těžba</t>
  </si>
  <si>
    <t>Střední škola gastronomie a služeb, Nová Paka, Masarykovo nám. 2</t>
  </si>
  <si>
    <t>Vytvoření materiální základny pro centrum celoživotního vzdělávání v oblasti gastronomie</t>
  </si>
  <si>
    <t>Cvičná školní kuchyně: Nová stavba (přístavba), stavební úpravy, vybavení učebny, ICT</t>
  </si>
  <si>
    <t>Výzva č. 32 IROP</t>
  </si>
  <si>
    <t>Rekonstrukce laboratoří fyziky, chemie a biologie</t>
  </si>
  <si>
    <t>Přírodovědné laboratoře (fyzika, chemie, biologie): Zařízení nábytkem a vybavení učeben, konektivita, inženýrské sítě, bezbariérový přístup</t>
  </si>
  <si>
    <t>Rekonstrukce počítačové sítě</t>
  </si>
  <si>
    <t>Konektivita</t>
  </si>
  <si>
    <t>Střední škola technická a řemeslná - Centrum odborného vzdělávání Chlumec nad Cidlinou</t>
  </si>
  <si>
    <t>Středisko praktického vyučování, odborné učebny, výukové zařízení: Stavební úpravy, vybavení učebny, bezbariérový přístup</t>
  </si>
  <si>
    <t>2016</t>
  </si>
  <si>
    <t>Střední škola řemeslná, Jaroměř, Studničkova 260</t>
  </si>
  <si>
    <t>Rekonstrukce dílen Střední školy řemeslné Jaroměř</t>
  </si>
  <si>
    <t>Truhlářské dílny, odborný výcvik, dílenské areály: Nová stavba (přístavba a nástavba), stavební úpravy, bezbariérovost, strojní vybavení</t>
  </si>
  <si>
    <t>06/2019</t>
  </si>
  <si>
    <t>Střední průmyslová škola, Střední odborná škola a Střední odborné učiliště, Hradec Králové</t>
  </si>
  <si>
    <t>Nástavba dílen SPŠ Hradec Králové</t>
  </si>
  <si>
    <t>Odborné dílny (technické a řemeslné obory): Nová stavba (přístavba), stavební úpravy</t>
  </si>
  <si>
    <t>Střední odborná škola a Sřtední odborné učiliště, Hradec Králové, Vocelova 1338</t>
  </si>
  <si>
    <t>Dovybavení dílen ve Vážní ulici - zařízení pro diesel motory</t>
  </si>
  <si>
    <t>Pracoviště pro diesel motory: Stavební úpravy, strojní vybavení, vybavení učebny</t>
  </si>
  <si>
    <t>Rekonstrukce - dostavba dílen v ulici J. Krušinky</t>
  </si>
  <si>
    <t>Modernizace dílenských prostor (technické stavební obory - zedník, obkladač, montér suchých staveb, tesař a klempíř): Nová stavba (dostavba), stavební úpravy</t>
  </si>
  <si>
    <t>10/2017</t>
  </si>
  <si>
    <t>Rekonstrukce - přístavba autolakovny a dílny pro demontáže SOŠ a SOU Vocelova ve Vážní ulici</t>
  </si>
  <si>
    <t>Dílny (obor mechanik opravář silničních motorových vozidel, autotronik, autolakýrník): Stavební úpravy, strojní vybavení, bezbariérový přístup</t>
  </si>
  <si>
    <t>Počet projektů celkem</t>
  </si>
  <si>
    <t>Náklady celkem</t>
  </si>
  <si>
    <t>Z toho vlastní podíl žadatele/zřizovatele</t>
  </si>
  <si>
    <t>Předpokládané financování z ERDF + Státního rozpočtu</t>
  </si>
  <si>
    <t>Zahájení realizace</t>
  </si>
  <si>
    <t>Ukončení realizace</t>
  </si>
  <si>
    <t xml:space="preserve">Komunikace v cizích jazycích
</t>
  </si>
  <si>
    <t xml:space="preserve">Přírodní vědy 
</t>
  </si>
  <si>
    <t xml:space="preserve">Technické a řemeslné obory
</t>
  </si>
  <si>
    <t>Práce s digitálními tech.
(ve vazbě na předchozí)</t>
  </si>
  <si>
    <t>Nespecifikováno</t>
  </si>
  <si>
    <t>Budování bezbariérovosti</t>
  </si>
  <si>
    <t>Regionální centrum odborného a celoživotního vzdělávání - Na Švarcavě</t>
  </si>
  <si>
    <t>Rekonstrukce, vybavení odborných učeben, dílen, modernizace dílen</t>
  </si>
  <si>
    <t>Identifikace nositele a projektového záměru</t>
  </si>
  <si>
    <t>Vybavení střední školy vizuální tvorby - ITI</t>
  </si>
  <si>
    <t>Předpokládaný termín realizace</t>
  </si>
  <si>
    <t>Souhrnný Rámec pro investice do infrastruktury</t>
  </si>
  <si>
    <t>Schválila Regionální stálá konference v Hradci Králové dne ________________________</t>
  </si>
  <si>
    <t>Podpis předsedy RSK ___________________________</t>
  </si>
  <si>
    <r>
      <t xml:space="preserve">Bezbariérové vzdělávací centrum: </t>
    </r>
    <r>
      <rPr>
        <sz val="10"/>
        <rFont val="Calibri"/>
        <family val="2"/>
        <charset val="238"/>
        <scheme val="minor"/>
      </rPr>
      <t>Rekonstrukce</t>
    </r>
    <r>
      <rPr>
        <sz val="10"/>
        <color rgb="FF000000"/>
        <rFont val="Calibri"/>
        <family val="2"/>
        <charset val="238"/>
        <scheme val="minor"/>
      </rPr>
      <t>, vybavení, bezbariérový přístup</t>
    </r>
  </si>
  <si>
    <r>
      <t>Střediska praktického vyučování (pracoviště pro měření emisí nafových a benzínových motorů, autoservis, STK, kovárna, autoelektrikáři, učebna montáže a demontáže automobilových agregátů, interaktivní učebna, počítačová učebna, praktické strojírenské vzdělávání, pneuservis, učebna 3D technologií): Stavební úpravy (přístavba výtahu, schodiště, rozvody, …), ICT, konektivita</t>
    </r>
    <r>
      <rPr>
        <sz val="10"/>
        <rFont val="Calibri"/>
        <family val="2"/>
        <charset val="238"/>
        <scheme val="minor"/>
      </rPr>
      <t>, zařízení a vybavení učeben</t>
    </r>
  </si>
  <si>
    <t>Název organizace</t>
  </si>
  <si>
    <t>IČ organizace</t>
  </si>
  <si>
    <t>Předpokládané výdaje projektového záměru</t>
  </si>
  <si>
    <t>Ing. Anna Ptáčková</t>
  </si>
  <si>
    <t>LIDSKÉ TĚLO - DOKONALÝ STROJ? Centrum přírodovědného a technického vzdělávání</t>
  </si>
  <si>
    <t>verze k 17. 6. 2016</t>
  </si>
  <si>
    <t>Rozšiřování kapacit kmenových tříd (pouze ORP se SVL)</t>
  </si>
  <si>
    <t>Rekonstrukce cvičné stáje pro skot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</si>
</sst>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quotePrefix="1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quotePrefix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8" fillId="0" borderId="0" xfId="0" applyFont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quotePrefix="1" applyFont="1" applyFill="1" applyBorder="1" applyAlignment="1">
      <alignment vertical="center" wrapText="1"/>
    </xf>
    <xf numFmtId="0" fontId="3" fillId="0" borderId="4" xfId="0" quotePrefix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quotePrefix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1171575</xdr:colOff>
      <xdr:row>0</xdr:row>
      <xdr:rowOff>0</xdr:rowOff>
    </xdr:from>
    <xdr:to>
      <xdr:col>9</xdr:col>
      <xdr:colOff>571500</xdr:colOff>
      <xdr:row>0</xdr:row>
      <xdr:rowOff>1028700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0"/>
          <a:ext cx="46101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workbookViewId="0">
      <pane ySplit="4" topLeftCell="A5" activePane="bottomLeft" state="frozen"/>
      <selection pane="bottomLeft" activeCell="G6" sqref="G6"/>
    </sheetView>
  </sheetViews>
  <sheetFormatPr defaultRowHeight="15" x14ac:dyDescent="0.25"/>
  <cols>
    <col min="1" max="2" width="17.140625" customWidth="1"/>
    <col min="4" max="4" width="20.140625" bestFit="1" customWidth="1"/>
    <col min="5" max="5" width="13.5703125" customWidth="1"/>
    <col min="6" max="6" width="19.42578125" customWidth="1"/>
    <col min="7" max="7" width="26.140625" customWidth="1"/>
    <col min="8" max="8" width="15.5703125" customWidth="1"/>
    <col min="9" max="9" width="17" customWidth="1"/>
    <col min="10" max="10" width="14.5703125" customWidth="1"/>
    <col min="11" max="11" width="10.28515625" customWidth="1"/>
    <col min="12" max="12" width="10.140625" customWidth="1"/>
    <col min="13" max="13" width="10.42578125" customWidth="1"/>
    <col min="19" max="19" width="9.85546875" bestFit="1" customWidth="1"/>
    <col min="20" max="20" width="9.42578125" customWidth="1"/>
  </cols>
  <sheetData>
    <row r="1" spans="1:20" ht="86.25" customHeight="1" x14ac:dyDescent="0.25">
      <c r="F1" s="55"/>
      <c r="G1" s="55"/>
      <c r="H1" s="55"/>
      <c r="I1" s="55"/>
      <c r="J1" s="55"/>
      <c r="K1" s="55"/>
    </row>
    <row r="2" spans="1:20" ht="18.75" x14ac:dyDescent="0.3">
      <c r="A2" s="56" t="s">
        <v>209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0" ht="28.5" customHeight="1" x14ac:dyDescent="0.25">
      <c r="A3" s="57" t="s">
        <v>206</v>
      </c>
      <c r="B3" s="58"/>
      <c r="C3" s="58"/>
      <c r="D3" s="58"/>
      <c r="E3" s="58"/>
      <c r="F3" s="59"/>
      <c r="G3" s="35"/>
      <c r="H3" s="60" t="s">
        <v>216</v>
      </c>
      <c r="I3" s="60"/>
      <c r="J3" s="60"/>
      <c r="K3" s="57" t="s">
        <v>208</v>
      </c>
      <c r="L3" s="59"/>
      <c r="M3" s="61" t="s">
        <v>0</v>
      </c>
      <c r="N3" s="61"/>
      <c r="O3" s="61"/>
      <c r="P3" s="61"/>
      <c r="Q3" s="61"/>
      <c r="R3" s="61"/>
      <c r="S3" s="61"/>
    </row>
    <row r="4" spans="1:20" ht="76.5" x14ac:dyDescent="0.25">
      <c r="A4" s="35" t="s">
        <v>214</v>
      </c>
      <c r="B4" s="35" t="s">
        <v>1</v>
      </c>
      <c r="C4" s="35" t="s">
        <v>215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194</v>
      </c>
      <c r="J4" s="35" t="s">
        <v>195</v>
      </c>
      <c r="K4" s="35" t="s">
        <v>196</v>
      </c>
      <c r="L4" s="35" t="s">
        <v>197</v>
      </c>
      <c r="M4" s="35" t="s">
        <v>198</v>
      </c>
      <c r="N4" s="35" t="s">
        <v>199</v>
      </c>
      <c r="O4" s="35" t="s">
        <v>200</v>
      </c>
      <c r="P4" s="35" t="s">
        <v>201</v>
      </c>
      <c r="Q4" s="35" t="s">
        <v>202</v>
      </c>
      <c r="R4" s="35" t="s">
        <v>203</v>
      </c>
      <c r="S4" s="35" t="s">
        <v>220</v>
      </c>
      <c r="T4" s="35" t="s">
        <v>7</v>
      </c>
    </row>
    <row r="5" spans="1:20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76.5" x14ac:dyDescent="0.25">
      <c r="A6" s="26" t="s">
        <v>107</v>
      </c>
      <c r="B6" s="26" t="s">
        <v>103</v>
      </c>
      <c r="C6" s="26">
        <v>60116927</v>
      </c>
      <c r="D6" s="52" t="s">
        <v>108</v>
      </c>
      <c r="E6" s="40">
        <v>600012085</v>
      </c>
      <c r="F6" s="3" t="s">
        <v>221</v>
      </c>
      <c r="G6" s="41" t="s">
        <v>109</v>
      </c>
      <c r="H6" s="4">
        <v>38775000</v>
      </c>
      <c r="I6" s="4">
        <f t="shared" ref="I6:I24" si="0">H6*0.1</f>
        <v>3877500</v>
      </c>
      <c r="J6" s="4">
        <f t="shared" ref="J6:J53" si="1">H6-I6</f>
        <v>34897500</v>
      </c>
      <c r="K6" s="5" t="s">
        <v>69</v>
      </c>
      <c r="L6" s="5" t="s">
        <v>110</v>
      </c>
      <c r="M6" s="6"/>
      <c r="N6" s="6" t="s">
        <v>14</v>
      </c>
      <c r="O6" s="21"/>
      <c r="P6" s="6"/>
      <c r="Q6" s="21"/>
      <c r="R6" s="6"/>
      <c r="S6" s="6"/>
      <c r="T6" s="4" t="s">
        <v>15</v>
      </c>
    </row>
    <row r="7" spans="1:20" ht="102" x14ac:dyDescent="0.25">
      <c r="A7" s="1" t="s">
        <v>111</v>
      </c>
      <c r="B7" s="1" t="s">
        <v>103</v>
      </c>
      <c r="C7" s="1">
        <v>60153237</v>
      </c>
      <c r="D7" s="37" t="s">
        <v>112</v>
      </c>
      <c r="E7" s="2">
        <v>600012875</v>
      </c>
      <c r="F7" s="3" t="s">
        <v>113</v>
      </c>
      <c r="G7" s="41" t="s">
        <v>114</v>
      </c>
      <c r="H7" s="4">
        <v>40000000</v>
      </c>
      <c r="I7" s="4">
        <f t="shared" si="0"/>
        <v>4000000</v>
      </c>
      <c r="J7" s="4">
        <f t="shared" si="1"/>
        <v>36000000</v>
      </c>
      <c r="K7" s="5" t="s">
        <v>115</v>
      </c>
      <c r="L7" s="5" t="s">
        <v>66</v>
      </c>
      <c r="M7" s="6"/>
      <c r="N7" s="6" t="s">
        <v>14</v>
      </c>
      <c r="O7" s="6"/>
      <c r="P7" s="6" t="s">
        <v>14</v>
      </c>
      <c r="Q7" s="6"/>
      <c r="R7" s="6"/>
      <c r="S7" s="21"/>
      <c r="T7" s="4" t="s">
        <v>15</v>
      </c>
    </row>
    <row r="8" spans="1:20" ht="51" x14ac:dyDescent="0.25">
      <c r="A8" s="46" t="s">
        <v>116</v>
      </c>
      <c r="B8" s="46" t="s">
        <v>103</v>
      </c>
      <c r="C8" s="46">
        <v>60116871</v>
      </c>
      <c r="D8" s="48" t="s">
        <v>117</v>
      </c>
      <c r="E8" s="38">
        <v>600012077</v>
      </c>
      <c r="F8" s="3" t="s">
        <v>118</v>
      </c>
      <c r="G8" s="41" t="s">
        <v>119</v>
      </c>
      <c r="H8" s="4">
        <v>8580000</v>
      </c>
      <c r="I8" s="4">
        <f t="shared" si="0"/>
        <v>858000</v>
      </c>
      <c r="J8" s="4">
        <f t="shared" si="1"/>
        <v>7722000</v>
      </c>
      <c r="K8" s="5" t="s">
        <v>120</v>
      </c>
      <c r="L8" s="5" t="s">
        <v>115</v>
      </c>
      <c r="M8" s="6"/>
      <c r="N8" s="6"/>
      <c r="O8" s="6" t="s">
        <v>14</v>
      </c>
      <c r="P8" s="6" t="s">
        <v>14</v>
      </c>
      <c r="Q8" s="6"/>
      <c r="R8" s="6"/>
      <c r="S8" s="6"/>
      <c r="T8" s="4" t="s">
        <v>15</v>
      </c>
    </row>
    <row r="9" spans="1:20" ht="127.5" x14ac:dyDescent="0.25">
      <c r="A9" s="13" t="s">
        <v>121</v>
      </c>
      <c r="B9" s="13" t="s">
        <v>103</v>
      </c>
      <c r="C9" s="22">
        <v>14450356</v>
      </c>
      <c r="D9" s="38">
        <v>110028881</v>
      </c>
      <c r="E9" s="38">
        <v>600170829</v>
      </c>
      <c r="F9" s="3" t="s">
        <v>122</v>
      </c>
      <c r="G9" s="41" t="s">
        <v>123</v>
      </c>
      <c r="H9" s="4">
        <v>67247761</v>
      </c>
      <c r="I9" s="4">
        <f t="shared" si="0"/>
        <v>6724776.1000000006</v>
      </c>
      <c r="J9" s="4">
        <f t="shared" si="1"/>
        <v>60522984.899999999</v>
      </c>
      <c r="K9" s="5" t="s">
        <v>69</v>
      </c>
      <c r="L9" s="5" t="s">
        <v>13</v>
      </c>
      <c r="M9" s="6"/>
      <c r="N9" s="21"/>
      <c r="O9" s="6" t="s">
        <v>14</v>
      </c>
      <c r="P9" s="6" t="s">
        <v>14</v>
      </c>
      <c r="Q9" s="6"/>
      <c r="R9" s="6"/>
      <c r="S9" s="6" t="s">
        <v>14</v>
      </c>
      <c r="T9" s="4" t="s">
        <v>15</v>
      </c>
    </row>
    <row r="10" spans="1:20" ht="63.75" x14ac:dyDescent="0.25">
      <c r="A10" s="13" t="s">
        <v>121</v>
      </c>
      <c r="B10" s="13" t="s">
        <v>103</v>
      </c>
      <c r="C10" s="22">
        <v>14450356</v>
      </c>
      <c r="D10" s="38">
        <v>110028881</v>
      </c>
      <c r="E10" s="38">
        <v>600170829</v>
      </c>
      <c r="F10" s="3" t="s">
        <v>124</v>
      </c>
      <c r="G10" s="41" t="s">
        <v>125</v>
      </c>
      <c r="H10" s="4">
        <v>12382396</v>
      </c>
      <c r="I10" s="4">
        <f t="shared" si="0"/>
        <v>1238239.6000000001</v>
      </c>
      <c r="J10" s="4">
        <f t="shared" si="1"/>
        <v>11144156.4</v>
      </c>
      <c r="K10" s="5" t="s">
        <v>69</v>
      </c>
      <c r="L10" s="5" t="s">
        <v>13</v>
      </c>
      <c r="M10" s="6"/>
      <c r="N10" s="21"/>
      <c r="O10" s="6" t="s">
        <v>14</v>
      </c>
      <c r="P10" s="6"/>
      <c r="Q10" s="6"/>
      <c r="R10" s="6"/>
      <c r="S10" s="6"/>
      <c r="T10" s="4" t="s">
        <v>15</v>
      </c>
    </row>
    <row r="11" spans="1:20" ht="127.5" x14ac:dyDescent="0.25">
      <c r="A11" s="13" t="s">
        <v>126</v>
      </c>
      <c r="B11" s="13" t="s">
        <v>103</v>
      </c>
      <c r="C11" s="14" t="s">
        <v>127</v>
      </c>
      <c r="D11" s="39">
        <v>110100867</v>
      </c>
      <c r="E11" s="39">
        <v>600011747</v>
      </c>
      <c r="F11" s="3" t="s">
        <v>128</v>
      </c>
      <c r="G11" s="44" t="s">
        <v>129</v>
      </c>
      <c r="H11" s="4">
        <v>8883000</v>
      </c>
      <c r="I11" s="4">
        <f t="shared" si="0"/>
        <v>888300</v>
      </c>
      <c r="J11" s="4">
        <f t="shared" si="1"/>
        <v>7994700</v>
      </c>
      <c r="K11" s="5" t="s">
        <v>69</v>
      </c>
      <c r="L11" s="5" t="s">
        <v>46</v>
      </c>
      <c r="M11" s="6"/>
      <c r="N11" s="6"/>
      <c r="O11" s="6" t="s">
        <v>14</v>
      </c>
      <c r="P11" s="6" t="s">
        <v>14</v>
      </c>
      <c r="Q11" s="6"/>
      <c r="R11" s="21"/>
      <c r="S11" s="6"/>
      <c r="T11" s="4" t="s">
        <v>15</v>
      </c>
    </row>
    <row r="12" spans="1:20" ht="114.75" x14ac:dyDescent="0.25">
      <c r="A12" s="8" t="s">
        <v>126</v>
      </c>
      <c r="B12" s="8" t="s">
        <v>103</v>
      </c>
      <c r="C12" s="10" t="s">
        <v>127</v>
      </c>
      <c r="D12" s="12">
        <v>110100867</v>
      </c>
      <c r="E12" s="12">
        <v>600011747</v>
      </c>
      <c r="F12" s="3" t="s">
        <v>130</v>
      </c>
      <c r="G12" s="42" t="s">
        <v>131</v>
      </c>
      <c r="H12" s="4">
        <v>6590000</v>
      </c>
      <c r="I12" s="4">
        <f t="shared" si="0"/>
        <v>659000</v>
      </c>
      <c r="J12" s="4">
        <f t="shared" si="1"/>
        <v>5931000</v>
      </c>
      <c r="K12" s="5" t="s">
        <v>69</v>
      </c>
      <c r="L12" s="5" t="s">
        <v>46</v>
      </c>
      <c r="M12" s="6"/>
      <c r="N12" s="6"/>
      <c r="O12" s="6" t="s">
        <v>14</v>
      </c>
      <c r="P12" s="21" t="s">
        <v>14</v>
      </c>
      <c r="Q12" s="6"/>
      <c r="R12" s="6"/>
      <c r="S12" s="6"/>
      <c r="T12" s="4" t="s">
        <v>15</v>
      </c>
    </row>
    <row r="13" spans="1:20" ht="63.75" x14ac:dyDescent="0.25">
      <c r="A13" s="1" t="s">
        <v>132</v>
      </c>
      <c r="B13" s="1" t="s">
        <v>103</v>
      </c>
      <c r="C13" s="1">
        <v>60116820</v>
      </c>
      <c r="D13" s="2" t="s">
        <v>133</v>
      </c>
      <c r="E13" s="2">
        <v>600012069</v>
      </c>
      <c r="F13" s="3" t="s">
        <v>134</v>
      </c>
      <c r="G13" s="42" t="s">
        <v>135</v>
      </c>
      <c r="H13" s="4">
        <v>9775000</v>
      </c>
      <c r="I13" s="4">
        <f t="shared" si="0"/>
        <v>977500</v>
      </c>
      <c r="J13" s="4">
        <f t="shared" si="1"/>
        <v>8797500</v>
      </c>
      <c r="K13" s="5" t="s">
        <v>69</v>
      </c>
      <c r="L13" s="5" t="s">
        <v>46</v>
      </c>
      <c r="M13" s="6"/>
      <c r="N13" s="21"/>
      <c r="O13" s="6" t="s">
        <v>14</v>
      </c>
      <c r="P13" s="21" t="s">
        <v>14</v>
      </c>
      <c r="Q13" s="6"/>
      <c r="R13" s="6"/>
      <c r="S13" s="6"/>
      <c r="T13" s="4" t="s">
        <v>15</v>
      </c>
    </row>
    <row r="14" spans="1:20" ht="89.25" x14ac:dyDescent="0.25">
      <c r="A14" s="13" t="s">
        <v>136</v>
      </c>
      <c r="B14" s="13" t="s">
        <v>103</v>
      </c>
      <c r="C14" s="13">
        <v>13584898</v>
      </c>
      <c r="D14" s="39">
        <v>102101515</v>
      </c>
      <c r="E14" s="39">
        <v>600170811</v>
      </c>
      <c r="F14" s="3" t="s">
        <v>137</v>
      </c>
      <c r="G14" s="42" t="s">
        <v>138</v>
      </c>
      <c r="H14" s="4">
        <v>14500000</v>
      </c>
      <c r="I14" s="4">
        <f t="shared" si="0"/>
        <v>1450000</v>
      </c>
      <c r="J14" s="4">
        <f t="shared" si="1"/>
        <v>13050000</v>
      </c>
      <c r="K14" s="5" t="s">
        <v>139</v>
      </c>
      <c r="L14" s="5" t="s">
        <v>59</v>
      </c>
      <c r="M14" s="6"/>
      <c r="N14" s="6"/>
      <c r="O14" s="6" t="s">
        <v>14</v>
      </c>
      <c r="P14" s="6" t="s">
        <v>14</v>
      </c>
      <c r="Q14" s="6"/>
      <c r="R14" s="6"/>
      <c r="S14" s="6"/>
      <c r="T14" s="4" t="s">
        <v>15</v>
      </c>
    </row>
    <row r="15" spans="1:20" ht="63.75" x14ac:dyDescent="0.25">
      <c r="A15" s="13" t="s">
        <v>136</v>
      </c>
      <c r="B15" s="13" t="s">
        <v>103</v>
      </c>
      <c r="C15" s="13">
        <v>13584898</v>
      </c>
      <c r="D15" s="39">
        <v>102101515</v>
      </c>
      <c r="E15" s="39">
        <v>600170811</v>
      </c>
      <c r="F15" s="3" t="s">
        <v>140</v>
      </c>
      <c r="G15" s="42" t="s">
        <v>212</v>
      </c>
      <c r="H15" s="4">
        <v>23280000</v>
      </c>
      <c r="I15" s="4">
        <f t="shared" si="0"/>
        <v>2328000</v>
      </c>
      <c r="J15" s="4">
        <f t="shared" si="1"/>
        <v>20952000</v>
      </c>
      <c r="K15" s="5" t="s">
        <v>69</v>
      </c>
      <c r="L15" s="5" t="s">
        <v>141</v>
      </c>
      <c r="M15" s="6"/>
      <c r="N15" s="6"/>
      <c r="O15" s="6" t="s">
        <v>14</v>
      </c>
      <c r="P15" s="6"/>
      <c r="Q15" s="6"/>
      <c r="R15" s="6"/>
      <c r="S15" s="6"/>
      <c r="T15" s="4" t="s">
        <v>15</v>
      </c>
    </row>
    <row r="16" spans="1:20" ht="204" x14ac:dyDescent="0.25">
      <c r="A16" s="23" t="s">
        <v>142</v>
      </c>
      <c r="B16" s="23" t="s">
        <v>103</v>
      </c>
      <c r="C16" s="24" t="s">
        <v>143</v>
      </c>
      <c r="D16" s="36" t="s">
        <v>144</v>
      </c>
      <c r="E16" s="39">
        <v>600011763</v>
      </c>
      <c r="F16" s="3" t="s">
        <v>145</v>
      </c>
      <c r="G16" s="42" t="s">
        <v>213</v>
      </c>
      <c r="H16" s="4">
        <v>60000000</v>
      </c>
      <c r="I16" s="4">
        <f t="shared" si="0"/>
        <v>6000000</v>
      </c>
      <c r="J16" s="4">
        <f t="shared" si="1"/>
        <v>54000000</v>
      </c>
      <c r="K16" s="5" t="s">
        <v>146</v>
      </c>
      <c r="L16" s="5" t="s">
        <v>147</v>
      </c>
      <c r="M16" s="6"/>
      <c r="N16" s="6"/>
      <c r="O16" s="6" t="s">
        <v>14</v>
      </c>
      <c r="P16" s="21" t="s">
        <v>14</v>
      </c>
      <c r="Q16" s="6"/>
      <c r="R16" s="6"/>
      <c r="S16" s="6"/>
      <c r="T16" s="4" t="s">
        <v>15</v>
      </c>
    </row>
    <row r="17" spans="1:20" ht="63.75" x14ac:dyDescent="0.25">
      <c r="A17" s="23" t="s">
        <v>142</v>
      </c>
      <c r="B17" s="23" t="s">
        <v>103</v>
      </c>
      <c r="C17" s="24" t="s">
        <v>143</v>
      </c>
      <c r="D17" s="36" t="s">
        <v>144</v>
      </c>
      <c r="E17" s="39">
        <v>600011763</v>
      </c>
      <c r="F17" s="3" t="s">
        <v>204</v>
      </c>
      <c r="G17" s="43" t="s">
        <v>205</v>
      </c>
      <c r="H17" s="4">
        <v>9950000</v>
      </c>
      <c r="I17" s="4">
        <f t="shared" si="0"/>
        <v>995000</v>
      </c>
      <c r="J17" s="4">
        <f t="shared" si="1"/>
        <v>8955000</v>
      </c>
      <c r="K17" s="5" t="s">
        <v>146</v>
      </c>
      <c r="L17" s="5" t="s">
        <v>147</v>
      </c>
      <c r="M17" s="4"/>
      <c r="N17" s="4"/>
      <c r="O17" s="6" t="s">
        <v>14</v>
      </c>
      <c r="P17" s="21" t="s">
        <v>14</v>
      </c>
      <c r="Q17" s="6"/>
      <c r="R17" s="6"/>
      <c r="S17" s="6"/>
      <c r="T17" s="4" t="s">
        <v>15</v>
      </c>
    </row>
    <row r="18" spans="1:20" ht="76.5" x14ac:dyDescent="0.25">
      <c r="A18" s="1" t="s">
        <v>148</v>
      </c>
      <c r="B18" s="1" t="s">
        <v>103</v>
      </c>
      <c r="C18" s="1">
        <v>75137011</v>
      </c>
      <c r="D18" s="2" t="s">
        <v>149</v>
      </c>
      <c r="E18" s="2">
        <v>691000107</v>
      </c>
      <c r="F18" s="9" t="s">
        <v>150</v>
      </c>
      <c r="G18" s="43" t="s">
        <v>151</v>
      </c>
      <c r="H18" s="4">
        <v>11670000</v>
      </c>
      <c r="I18" s="4">
        <f t="shared" si="0"/>
        <v>1167000</v>
      </c>
      <c r="J18" s="4">
        <f t="shared" si="1"/>
        <v>10503000</v>
      </c>
      <c r="K18" s="5" t="s">
        <v>69</v>
      </c>
      <c r="L18" s="5" t="s">
        <v>46</v>
      </c>
      <c r="M18" s="6"/>
      <c r="N18" s="6"/>
      <c r="O18" s="6" t="s">
        <v>14</v>
      </c>
      <c r="P18" s="6" t="s">
        <v>14</v>
      </c>
      <c r="Q18" s="6"/>
      <c r="R18" s="6"/>
      <c r="S18" s="6"/>
      <c r="T18" s="4" t="s">
        <v>15</v>
      </c>
    </row>
    <row r="19" spans="1:20" ht="76.5" x14ac:dyDescent="0.25">
      <c r="A19" s="26" t="s">
        <v>152</v>
      </c>
      <c r="B19" s="26" t="s">
        <v>103</v>
      </c>
      <c r="C19" s="47" t="s">
        <v>153</v>
      </c>
      <c r="D19" s="40" t="s">
        <v>154</v>
      </c>
      <c r="E19" s="40">
        <v>600019772</v>
      </c>
      <c r="F19" s="3" t="s">
        <v>155</v>
      </c>
      <c r="G19" s="42" t="s">
        <v>156</v>
      </c>
      <c r="H19" s="4">
        <v>4000000</v>
      </c>
      <c r="I19" s="4">
        <f t="shared" si="0"/>
        <v>400000</v>
      </c>
      <c r="J19" s="4">
        <f t="shared" si="1"/>
        <v>3600000</v>
      </c>
      <c r="K19" s="5" t="s">
        <v>146</v>
      </c>
      <c r="L19" s="5" t="s">
        <v>146</v>
      </c>
      <c r="M19" s="6"/>
      <c r="N19" s="6" t="s">
        <v>14</v>
      </c>
      <c r="O19" s="21" t="s">
        <v>14</v>
      </c>
      <c r="P19" s="6"/>
      <c r="Q19" s="6"/>
      <c r="R19" s="6"/>
      <c r="S19" s="6"/>
      <c r="T19" s="4" t="s">
        <v>15</v>
      </c>
    </row>
    <row r="20" spans="1:20" ht="51" x14ac:dyDescent="0.25">
      <c r="A20" s="13" t="s">
        <v>157</v>
      </c>
      <c r="B20" s="13" t="s">
        <v>103</v>
      </c>
      <c r="C20" s="13">
        <v>60153296</v>
      </c>
      <c r="D20" s="39" t="s">
        <v>158</v>
      </c>
      <c r="E20" s="39">
        <v>600012905</v>
      </c>
      <c r="F20" s="3" t="s">
        <v>159</v>
      </c>
      <c r="G20" s="42" t="s">
        <v>160</v>
      </c>
      <c r="H20" s="4">
        <v>15000000</v>
      </c>
      <c r="I20" s="4">
        <f t="shared" si="0"/>
        <v>1500000</v>
      </c>
      <c r="J20" s="4">
        <f t="shared" si="1"/>
        <v>13500000</v>
      </c>
      <c r="K20" s="5" t="s">
        <v>69</v>
      </c>
      <c r="L20" s="5" t="s">
        <v>161</v>
      </c>
      <c r="M20" s="6"/>
      <c r="N20" s="6" t="s">
        <v>14</v>
      </c>
      <c r="O20" s="6" t="s">
        <v>14</v>
      </c>
      <c r="P20" s="6" t="s">
        <v>14</v>
      </c>
      <c r="Q20" s="6"/>
      <c r="R20" s="6"/>
      <c r="S20" s="6"/>
      <c r="T20" s="4" t="s">
        <v>15</v>
      </c>
    </row>
    <row r="21" spans="1:20" ht="63.75" x14ac:dyDescent="0.25">
      <c r="A21" s="8" t="s">
        <v>157</v>
      </c>
      <c r="B21" s="8" t="s">
        <v>103</v>
      </c>
      <c r="C21" s="8">
        <v>60153296</v>
      </c>
      <c r="D21" s="12" t="s">
        <v>158</v>
      </c>
      <c r="E21" s="12">
        <v>600012905</v>
      </c>
      <c r="F21" s="25" t="s">
        <v>162</v>
      </c>
      <c r="G21" s="45" t="s">
        <v>163</v>
      </c>
      <c r="H21" s="16">
        <v>41686254</v>
      </c>
      <c r="I21" s="16">
        <f t="shared" si="0"/>
        <v>4168625.4000000004</v>
      </c>
      <c r="J21" s="16">
        <f t="shared" si="1"/>
        <v>37517628.600000001</v>
      </c>
      <c r="K21" s="17" t="s">
        <v>69</v>
      </c>
      <c r="L21" s="17" t="s">
        <v>13</v>
      </c>
      <c r="M21" s="18"/>
      <c r="N21" s="18" t="s">
        <v>14</v>
      </c>
      <c r="O21" s="18" t="s">
        <v>14</v>
      </c>
      <c r="P21" s="18"/>
      <c r="Q21" s="18"/>
      <c r="R21" s="18"/>
      <c r="S21" s="18"/>
      <c r="T21" s="16" t="s">
        <v>15</v>
      </c>
    </row>
    <row r="22" spans="1:20" ht="51" x14ac:dyDescent="0.25">
      <c r="A22" s="8" t="s">
        <v>157</v>
      </c>
      <c r="B22" s="8" t="s">
        <v>103</v>
      </c>
      <c r="C22" s="8">
        <v>60153296</v>
      </c>
      <c r="D22" s="12" t="s">
        <v>158</v>
      </c>
      <c r="E22" s="12">
        <v>600012905</v>
      </c>
      <c r="F22" s="3" t="s">
        <v>164</v>
      </c>
      <c r="G22" s="42" t="s">
        <v>160</v>
      </c>
      <c r="H22" s="4">
        <v>24553820</v>
      </c>
      <c r="I22" s="4">
        <f t="shared" si="0"/>
        <v>2455382</v>
      </c>
      <c r="J22" s="4">
        <f t="shared" si="1"/>
        <v>22098438</v>
      </c>
      <c r="K22" s="5" t="s">
        <v>69</v>
      </c>
      <c r="L22" s="5" t="s">
        <v>161</v>
      </c>
      <c r="M22" s="6"/>
      <c r="N22" s="6" t="s">
        <v>14</v>
      </c>
      <c r="O22" s="6" t="s">
        <v>14</v>
      </c>
      <c r="P22" s="6" t="s">
        <v>14</v>
      </c>
      <c r="Q22" s="6"/>
      <c r="R22" s="6"/>
      <c r="S22" s="6"/>
      <c r="T22" s="4" t="s">
        <v>15</v>
      </c>
    </row>
    <row r="23" spans="1:20" ht="51" x14ac:dyDescent="0.25">
      <c r="A23" s="8" t="s">
        <v>157</v>
      </c>
      <c r="B23" s="8" t="s">
        <v>103</v>
      </c>
      <c r="C23" s="8">
        <v>60153296</v>
      </c>
      <c r="D23" s="12" t="s">
        <v>158</v>
      </c>
      <c r="E23" s="12">
        <v>600012905</v>
      </c>
      <c r="F23" s="3" t="s">
        <v>165</v>
      </c>
      <c r="G23" s="42" t="s">
        <v>160</v>
      </c>
      <c r="H23" s="4">
        <v>20000000</v>
      </c>
      <c r="I23" s="4">
        <f t="shared" si="0"/>
        <v>2000000</v>
      </c>
      <c r="J23" s="4">
        <f t="shared" si="1"/>
        <v>18000000</v>
      </c>
      <c r="K23" s="5" t="s">
        <v>69</v>
      </c>
      <c r="L23" s="5" t="s">
        <v>161</v>
      </c>
      <c r="M23" s="6"/>
      <c r="N23" s="6" t="s">
        <v>14</v>
      </c>
      <c r="O23" s="6" t="s">
        <v>14</v>
      </c>
      <c r="P23" s="6" t="s">
        <v>14</v>
      </c>
      <c r="Q23" s="6"/>
      <c r="R23" s="6"/>
      <c r="S23" s="6"/>
      <c r="T23" s="4" t="s">
        <v>15</v>
      </c>
    </row>
    <row r="24" spans="1:20" ht="63.75" x14ac:dyDescent="0.25">
      <c r="A24" s="1" t="s">
        <v>166</v>
      </c>
      <c r="B24" s="1" t="s">
        <v>103</v>
      </c>
      <c r="C24" s="1">
        <v>15055256</v>
      </c>
      <c r="D24" s="2">
        <v>130001732</v>
      </c>
      <c r="E24" s="2">
        <v>600170802</v>
      </c>
      <c r="F24" s="3" t="s">
        <v>167</v>
      </c>
      <c r="G24" s="42" t="s">
        <v>168</v>
      </c>
      <c r="H24" s="4">
        <v>9269072</v>
      </c>
      <c r="I24" s="4">
        <f t="shared" si="0"/>
        <v>926907.20000000007</v>
      </c>
      <c r="J24" s="4">
        <f t="shared" si="1"/>
        <v>8342164.7999999998</v>
      </c>
      <c r="K24" s="5" t="s">
        <v>69</v>
      </c>
      <c r="L24" s="5" t="s">
        <v>65</v>
      </c>
      <c r="M24" s="6"/>
      <c r="N24" s="6"/>
      <c r="O24" s="6" t="s">
        <v>14</v>
      </c>
      <c r="P24" s="6" t="s">
        <v>14</v>
      </c>
      <c r="Q24" s="6"/>
      <c r="R24" s="6"/>
      <c r="S24" s="6"/>
      <c r="T24" s="4" t="s">
        <v>169</v>
      </c>
    </row>
    <row r="25" spans="1:20" ht="76.5" x14ac:dyDescent="0.25">
      <c r="A25" s="8" t="s">
        <v>30</v>
      </c>
      <c r="B25" s="8" t="s">
        <v>31</v>
      </c>
      <c r="C25" s="9">
        <v>25270044</v>
      </c>
      <c r="D25" s="7" t="s">
        <v>32</v>
      </c>
      <c r="E25" s="53">
        <v>600012093</v>
      </c>
      <c r="F25" s="3" t="s">
        <v>33</v>
      </c>
      <c r="G25" s="44" t="s">
        <v>34</v>
      </c>
      <c r="H25" s="4">
        <v>1050000</v>
      </c>
      <c r="I25" s="4">
        <f t="shared" ref="I25:I53" si="2">0.1*H25</f>
        <v>105000</v>
      </c>
      <c r="J25" s="4">
        <f t="shared" si="1"/>
        <v>945000</v>
      </c>
      <c r="K25" s="5" t="s">
        <v>35</v>
      </c>
      <c r="L25" s="5" t="s">
        <v>36</v>
      </c>
      <c r="M25" s="6" t="s">
        <v>14</v>
      </c>
      <c r="N25" s="6" t="s">
        <v>14</v>
      </c>
      <c r="O25" s="6"/>
      <c r="P25" s="6"/>
      <c r="Q25" s="6"/>
      <c r="R25" s="6"/>
      <c r="S25" s="6"/>
      <c r="T25" s="4" t="s">
        <v>15</v>
      </c>
    </row>
    <row r="26" spans="1:20" ht="114.75" x14ac:dyDescent="0.25">
      <c r="A26" s="1" t="s">
        <v>73</v>
      </c>
      <c r="B26" s="1" t="s">
        <v>217</v>
      </c>
      <c r="C26" s="1">
        <v>62028561</v>
      </c>
      <c r="D26" s="2">
        <v>108024148</v>
      </c>
      <c r="E26" s="2">
        <v>600012271</v>
      </c>
      <c r="F26" s="9" t="s">
        <v>74</v>
      </c>
      <c r="G26" s="42" t="s">
        <v>75</v>
      </c>
      <c r="H26" s="4">
        <v>1100000</v>
      </c>
      <c r="I26" s="4">
        <f>0.1*H26</f>
        <v>110000</v>
      </c>
      <c r="J26" s="4">
        <f>H26-I26</f>
        <v>990000</v>
      </c>
      <c r="K26" s="5" t="s">
        <v>76</v>
      </c>
      <c r="L26" s="5" t="s">
        <v>46</v>
      </c>
      <c r="M26" s="6" t="s">
        <v>14</v>
      </c>
      <c r="N26" s="6" t="s">
        <v>14</v>
      </c>
      <c r="O26" s="6"/>
      <c r="P26" s="6" t="s">
        <v>14</v>
      </c>
      <c r="Q26" s="6"/>
      <c r="R26" s="6"/>
      <c r="S26" s="6"/>
      <c r="T26" s="4" t="s">
        <v>15</v>
      </c>
    </row>
    <row r="27" spans="1:20" ht="63.75" x14ac:dyDescent="0.25">
      <c r="A27" s="8" t="s">
        <v>60</v>
      </c>
      <c r="B27" s="8" t="s">
        <v>61</v>
      </c>
      <c r="C27" s="10">
        <v>25261991</v>
      </c>
      <c r="D27" s="11" t="s">
        <v>62</v>
      </c>
      <c r="E27" s="12">
        <v>600011631</v>
      </c>
      <c r="F27" s="3" t="s">
        <v>63</v>
      </c>
      <c r="G27" s="42" t="s">
        <v>64</v>
      </c>
      <c r="H27" s="4">
        <v>2210000</v>
      </c>
      <c r="I27" s="4">
        <f t="shared" si="2"/>
        <v>221000</v>
      </c>
      <c r="J27" s="4">
        <f t="shared" si="1"/>
        <v>1989000</v>
      </c>
      <c r="K27" s="5" t="s">
        <v>65</v>
      </c>
      <c r="L27" s="5" t="s">
        <v>66</v>
      </c>
      <c r="M27" s="6"/>
      <c r="N27" s="6"/>
      <c r="O27" s="6" t="s">
        <v>14</v>
      </c>
      <c r="P27" s="6"/>
      <c r="Q27" s="6"/>
      <c r="R27" s="6"/>
      <c r="S27" s="6"/>
      <c r="T27" s="4" t="s">
        <v>15</v>
      </c>
    </row>
    <row r="28" spans="1:20" ht="114.75" x14ac:dyDescent="0.25">
      <c r="A28" s="8" t="s">
        <v>60</v>
      </c>
      <c r="B28" s="8" t="s">
        <v>61</v>
      </c>
      <c r="C28" s="10">
        <v>25261991</v>
      </c>
      <c r="D28" s="11" t="s">
        <v>62</v>
      </c>
      <c r="E28" s="12">
        <v>600011631</v>
      </c>
      <c r="F28" s="3" t="s">
        <v>67</v>
      </c>
      <c r="G28" s="42" t="s">
        <v>68</v>
      </c>
      <c r="H28" s="4">
        <v>1760000</v>
      </c>
      <c r="I28" s="4">
        <f t="shared" si="2"/>
        <v>176000</v>
      </c>
      <c r="J28" s="4">
        <f t="shared" si="1"/>
        <v>1584000</v>
      </c>
      <c r="K28" s="5" t="s">
        <v>69</v>
      </c>
      <c r="L28" s="5" t="s">
        <v>46</v>
      </c>
      <c r="M28" s="6"/>
      <c r="N28" s="6"/>
      <c r="O28" s="6" t="s">
        <v>14</v>
      </c>
      <c r="P28" s="6"/>
      <c r="Q28" s="6"/>
      <c r="R28" s="6"/>
      <c r="S28" s="6"/>
      <c r="T28" s="4" t="s">
        <v>15</v>
      </c>
    </row>
    <row r="29" spans="1:20" ht="51" x14ac:dyDescent="0.25">
      <c r="A29" s="13" t="s">
        <v>60</v>
      </c>
      <c r="B29" s="13" t="s">
        <v>61</v>
      </c>
      <c r="C29" s="14">
        <v>25261991</v>
      </c>
      <c r="D29" s="36" t="s">
        <v>62</v>
      </c>
      <c r="E29" s="39">
        <v>600011631</v>
      </c>
      <c r="F29" s="3" t="s">
        <v>70</v>
      </c>
      <c r="G29" s="42" t="s">
        <v>71</v>
      </c>
      <c r="H29" s="4">
        <v>3140000</v>
      </c>
      <c r="I29" s="4">
        <f t="shared" si="2"/>
        <v>314000</v>
      </c>
      <c r="J29" s="4">
        <f t="shared" si="1"/>
        <v>2826000</v>
      </c>
      <c r="K29" s="5" t="s">
        <v>72</v>
      </c>
      <c r="L29" s="5" t="s">
        <v>66</v>
      </c>
      <c r="M29" s="6"/>
      <c r="N29" s="6"/>
      <c r="O29" s="6" t="s">
        <v>14</v>
      </c>
      <c r="P29" s="6"/>
      <c r="Q29" s="6"/>
      <c r="R29" s="6"/>
      <c r="S29" s="6"/>
      <c r="T29" s="4" t="s">
        <v>15</v>
      </c>
    </row>
    <row r="30" spans="1:20" ht="51" x14ac:dyDescent="0.25">
      <c r="A30" s="13" t="s">
        <v>37</v>
      </c>
      <c r="B30" s="13" t="s">
        <v>38</v>
      </c>
      <c r="C30" s="14">
        <v>25918583</v>
      </c>
      <c r="D30" s="36" t="s">
        <v>39</v>
      </c>
      <c r="E30" s="39">
        <v>600011623</v>
      </c>
      <c r="F30" s="3" t="s">
        <v>40</v>
      </c>
      <c r="G30" s="44" t="s">
        <v>41</v>
      </c>
      <c r="H30" s="4">
        <v>2000000</v>
      </c>
      <c r="I30" s="4">
        <f t="shared" si="2"/>
        <v>200000</v>
      </c>
      <c r="J30" s="4">
        <f t="shared" si="1"/>
        <v>1800000</v>
      </c>
      <c r="K30" s="5" t="s">
        <v>42</v>
      </c>
      <c r="L30" s="5" t="s">
        <v>13</v>
      </c>
      <c r="M30" s="6" t="s">
        <v>14</v>
      </c>
      <c r="N30" s="6" t="s">
        <v>14</v>
      </c>
      <c r="O30" s="6" t="s">
        <v>14</v>
      </c>
      <c r="P30" s="6" t="s">
        <v>14</v>
      </c>
      <c r="Q30" s="6"/>
      <c r="R30" s="6"/>
      <c r="S30" s="6"/>
      <c r="T30" s="4" t="s">
        <v>15</v>
      </c>
    </row>
    <row r="31" spans="1:20" ht="51" x14ac:dyDescent="0.25">
      <c r="A31" s="13" t="s">
        <v>37</v>
      </c>
      <c r="B31" s="13" t="s">
        <v>38</v>
      </c>
      <c r="C31" s="14">
        <v>25918583</v>
      </c>
      <c r="D31" s="36" t="s">
        <v>39</v>
      </c>
      <c r="E31" s="39">
        <v>600011623</v>
      </c>
      <c r="F31" s="3" t="s">
        <v>43</v>
      </c>
      <c r="G31" s="44" t="s">
        <v>44</v>
      </c>
      <c r="H31" s="4">
        <v>2000000</v>
      </c>
      <c r="I31" s="4">
        <f t="shared" si="2"/>
        <v>200000</v>
      </c>
      <c r="J31" s="4">
        <f t="shared" si="1"/>
        <v>1800000</v>
      </c>
      <c r="K31" s="5" t="s">
        <v>45</v>
      </c>
      <c r="L31" s="5" t="s">
        <v>46</v>
      </c>
      <c r="M31" s="6" t="s">
        <v>14</v>
      </c>
      <c r="N31" s="6" t="s">
        <v>14</v>
      </c>
      <c r="O31" s="6" t="s">
        <v>14</v>
      </c>
      <c r="P31" s="6" t="s">
        <v>14</v>
      </c>
      <c r="Q31" s="6"/>
      <c r="R31" s="6"/>
      <c r="S31" s="6"/>
      <c r="T31" s="4" t="s">
        <v>15</v>
      </c>
    </row>
    <row r="32" spans="1:20" ht="63.75" x14ac:dyDescent="0.25">
      <c r="A32" s="13" t="s">
        <v>55</v>
      </c>
      <c r="B32" s="13" t="s">
        <v>56</v>
      </c>
      <c r="C32" s="13">
        <v>27121313</v>
      </c>
      <c r="D32" s="39">
        <v>151014507</v>
      </c>
      <c r="E32" s="39">
        <v>651014271</v>
      </c>
      <c r="F32" s="3" t="s">
        <v>57</v>
      </c>
      <c r="G32" s="42" t="s">
        <v>58</v>
      </c>
      <c r="H32" s="4">
        <v>4402800</v>
      </c>
      <c r="I32" s="4">
        <f t="shared" si="2"/>
        <v>440280</v>
      </c>
      <c r="J32" s="4">
        <f t="shared" si="1"/>
        <v>3962520</v>
      </c>
      <c r="K32" s="5" t="s">
        <v>59</v>
      </c>
      <c r="L32" s="5" t="s">
        <v>13</v>
      </c>
      <c r="M32" s="6" t="s">
        <v>14</v>
      </c>
      <c r="N32" s="6" t="s">
        <v>14</v>
      </c>
      <c r="O32" s="6"/>
      <c r="P32" s="6" t="s">
        <v>14</v>
      </c>
      <c r="Q32" s="6"/>
      <c r="R32" s="6"/>
      <c r="S32" s="6"/>
      <c r="T32" s="4" t="s">
        <v>15</v>
      </c>
    </row>
    <row r="33" spans="1:20" ht="114.75" x14ac:dyDescent="0.25">
      <c r="A33" s="46" t="s">
        <v>18</v>
      </c>
      <c r="B33" s="46" t="s">
        <v>19</v>
      </c>
      <c r="C33" s="46">
        <v>25262327</v>
      </c>
      <c r="D33" s="48" t="s">
        <v>20</v>
      </c>
      <c r="E33" s="38">
        <v>600011798</v>
      </c>
      <c r="F33" s="3" t="s">
        <v>21</v>
      </c>
      <c r="G33" s="44" t="s">
        <v>22</v>
      </c>
      <c r="H33" s="4">
        <v>1140000</v>
      </c>
      <c r="I33" s="4">
        <f t="shared" si="2"/>
        <v>114000</v>
      </c>
      <c r="J33" s="4">
        <f t="shared" si="1"/>
        <v>1026000</v>
      </c>
      <c r="K33" s="5" t="s">
        <v>23</v>
      </c>
      <c r="L33" s="5" t="s">
        <v>13</v>
      </c>
      <c r="M33" s="6" t="s">
        <v>14</v>
      </c>
      <c r="N33" s="6" t="s">
        <v>14</v>
      </c>
      <c r="O33" s="6"/>
      <c r="P33" s="6"/>
      <c r="Q33" s="6"/>
      <c r="R33" s="6"/>
      <c r="S33" s="6"/>
      <c r="T33" s="4" t="s">
        <v>15</v>
      </c>
    </row>
    <row r="34" spans="1:20" ht="51" x14ac:dyDescent="0.25">
      <c r="A34" s="8" t="s">
        <v>24</v>
      </c>
      <c r="B34" s="8" t="s">
        <v>25</v>
      </c>
      <c r="C34" s="9">
        <v>25262297</v>
      </c>
      <c r="D34" s="7" t="s">
        <v>26</v>
      </c>
      <c r="E34" s="53">
        <v>600011615</v>
      </c>
      <c r="F34" s="3" t="s">
        <v>27</v>
      </c>
      <c r="G34" s="44" t="s">
        <v>28</v>
      </c>
      <c r="H34" s="4">
        <v>8440000</v>
      </c>
      <c r="I34" s="4">
        <f t="shared" si="2"/>
        <v>844000</v>
      </c>
      <c r="J34" s="4">
        <f t="shared" si="1"/>
        <v>7596000</v>
      </c>
      <c r="K34" s="5" t="s">
        <v>29</v>
      </c>
      <c r="L34" s="5" t="s">
        <v>13</v>
      </c>
      <c r="M34" s="6" t="s">
        <v>14</v>
      </c>
      <c r="N34" s="6" t="s">
        <v>14</v>
      </c>
      <c r="O34" s="6"/>
      <c r="P34" s="6"/>
      <c r="Q34" s="6"/>
      <c r="R34" s="6"/>
      <c r="S34" s="6"/>
      <c r="T34" s="4" t="s">
        <v>15</v>
      </c>
    </row>
    <row r="35" spans="1:20" ht="63.75" x14ac:dyDescent="0.25">
      <c r="A35" s="1" t="s">
        <v>8</v>
      </c>
      <c r="B35" s="1" t="s">
        <v>9</v>
      </c>
      <c r="C35" s="1">
        <v>71340726</v>
      </c>
      <c r="D35" s="2">
        <v>151017891</v>
      </c>
      <c r="E35" s="2">
        <v>651017459</v>
      </c>
      <c r="F35" s="3" t="s">
        <v>10</v>
      </c>
      <c r="G35" s="44" t="s">
        <v>11</v>
      </c>
      <c r="H35" s="4">
        <v>13000000</v>
      </c>
      <c r="I35" s="4">
        <f t="shared" si="2"/>
        <v>1300000</v>
      </c>
      <c r="J35" s="4">
        <f t="shared" si="1"/>
        <v>11700000</v>
      </c>
      <c r="K35" s="5" t="s">
        <v>12</v>
      </c>
      <c r="L35" s="5" t="s">
        <v>13</v>
      </c>
      <c r="M35" s="6"/>
      <c r="N35" s="6"/>
      <c r="O35" s="6" t="s">
        <v>14</v>
      </c>
      <c r="P35" s="6"/>
      <c r="Q35" s="6"/>
      <c r="R35" s="6"/>
      <c r="S35" s="6"/>
      <c r="T35" s="4" t="s">
        <v>15</v>
      </c>
    </row>
    <row r="36" spans="1:20" ht="76.5" x14ac:dyDescent="0.25">
      <c r="A36" s="1" t="s">
        <v>8</v>
      </c>
      <c r="B36" s="1" t="s">
        <v>9</v>
      </c>
      <c r="C36" s="1">
        <v>71340726</v>
      </c>
      <c r="D36" s="2">
        <v>151017891</v>
      </c>
      <c r="E36" s="2">
        <v>651017459</v>
      </c>
      <c r="F36" s="3" t="s">
        <v>16</v>
      </c>
      <c r="G36" s="44" t="s">
        <v>17</v>
      </c>
      <c r="H36" s="4">
        <v>98899000</v>
      </c>
      <c r="I36" s="4">
        <f t="shared" si="2"/>
        <v>9889900</v>
      </c>
      <c r="J36" s="4">
        <f t="shared" si="1"/>
        <v>89009100</v>
      </c>
      <c r="K36" s="5" t="s">
        <v>12</v>
      </c>
      <c r="L36" s="5" t="s">
        <v>13</v>
      </c>
      <c r="M36" s="6"/>
      <c r="N36" s="6"/>
      <c r="O36" s="6" t="s">
        <v>14</v>
      </c>
      <c r="P36" s="6"/>
      <c r="Q36" s="6"/>
      <c r="R36" s="6"/>
      <c r="S36" s="6"/>
      <c r="T36" s="4" t="s">
        <v>15</v>
      </c>
    </row>
    <row r="37" spans="1:20" ht="63.75" x14ac:dyDescent="0.25">
      <c r="A37" s="3" t="s">
        <v>83</v>
      </c>
      <c r="B37" s="3" t="s">
        <v>84</v>
      </c>
      <c r="C37" s="3">
        <v>71341501</v>
      </c>
      <c r="D37" s="7">
        <v>181035618</v>
      </c>
      <c r="E37" s="54">
        <v>691004048</v>
      </c>
      <c r="F37" s="3" t="s">
        <v>85</v>
      </c>
      <c r="G37" s="42" t="s">
        <v>86</v>
      </c>
      <c r="H37" s="4">
        <v>9300000</v>
      </c>
      <c r="I37" s="4">
        <f t="shared" si="2"/>
        <v>930000</v>
      </c>
      <c r="J37" s="4">
        <f t="shared" si="1"/>
        <v>8370000</v>
      </c>
      <c r="K37" s="5" t="s">
        <v>87</v>
      </c>
      <c r="L37" s="5" t="s">
        <v>88</v>
      </c>
      <c r="M37" s="6" t="s">
        <v>14</v>
      </c>
      <c r="N37" s="6" t="s">
        <v>14</v>
      </c>
      <c r="O37" s="6"/>
      <c r="P37" s="6"/>
      <c r="Q37" s="6"/>
      <c r="R37" s="6"/>
      <c r="S37" s="6"/>
      <c r="T37" s="32" t="s">
        <v>15</v>
      </c>
    </row>
    <row r="38" spans="1:20" ht="127.5" x14ac:dyDescent="0.25">
      <c r="A38" s="3" t="s">
        <v>83</v>
      </c>
      <c r="B38" s="3" t="s">
        <v>84</v>
      </c>
      <c r="C38" s="3">
        <v>71341501</v>
      </c>
      <c r="D38" s="7">
        <v>181035618</v>
      </c>
      <c r="E38" s="54">
        <v>691004048</v>
      </c>
      <c r="F38" s="9" t="s">
        <v>89</v>
      </c>
      <c r="G38" s="43" t="s">
        <v>90</v>
      </c>
      <c r="H38" s="4">
        <v>1800000</v>
      </c>
      <c r="I38" s="4">
        <f t="shared" si="2"/>
        <v>180000</v>
      </c>
      <c r="J38" s="4">
        <f t="shared" si="1"/>
        <v>1620000</v>
      </c>
      <c r="K38" s="5" t="s">
        <v>23</v>
      </c>
      <c r="L38" s="5" t="s">
        <v>91</v>
      </c>
      <c r="M38" s="6" t="s">
        <v>14</v>
      </c>
      <c r="N38" s="6"/>
      <c r="O38" s="6"/>
      <c r="P38" s="6" t="s">
        <v>14</v>
      </c>
      <c r="Q38" s="6"/>
      <c r="R38" s="6"/>
      <c r="S38" s="6"/>
      <c r="T38" s="32" t="s">
        <v>15</v>
      </c>
    </row>
    <row r="39" spans="1:20" ht="63.75" x14ac:dyDescent="0.25">
      <c r="A39" s="8" t="s">
        <v>47</v>
      </c>
      <c r="B39" s="8" t="s">
        <v>48</v>
      </c>
      <c r="C39" s="8">
        <v>27482073</v>
      </c>
      <c r="D39" s="12">
        <v>151014655</v>
      </c>
      <c r="E39" s="12">
        <v>651014646</v>
      </c>
      <c r="F39" s="3" t="s">
        <v>49</v>
      </c>
      <c r="G39" s="42" t="s">
        <v>50</v>
      </c>
      <c r="H39" s="4">
        <v>1180000</v>
      </c>
      <c r="I39" s="4">
        <f t="shared" si="2"/>
        <v>118000</v>
      </c>
      <c r="J39" s="4">
        <f t="shared" si="1"/>
        <v>1062000</v>
      </c>
      <c r="K39" s="5" t="s">
        <v>51</v>
      </c>
      <c r="L39" s="5" t="s">
        <v>46</v>
      </c>
      <c r="M39" s="6" t="s">
        <v>14</v>
      </c>
      <c r="N39" s="6"/>
      <c r="O39" s="6"/>
      <c r="P39" s="6"/>
      <c r="Q39" s="6"/>
      <c r="R39" s="6"/>
      <c r="S39" s="6"/>
      <c r="T39" s="4" t="s">
        <v>15</v>
      </c>
    </row>
    <row r="40" spans="1:20" ht="63.75" x14ac:dyDescent="0.25">
      <c r="A40" s="8" t="s">
        <v>47</v>
      </c>
      <c r="B40" s="8" t="s">
        <v>48</v>
      </c>
      <c r="C40" s="8">
        <v>27482073</v>
      </c>
      <c r="D40" s="12">
        <v>151014655</v>
      </c>
      <c r="E40" s="12">
        <v>651014646</v>
      </c>
      <c r="F40" s="3" t="s">
        <v>52</v>
      </c>
      <c r="G40" s="42" t="s">
        <v>53</v>
      </c>
      <c r="H40" s="4">
        <v>1725000</v>
      </c>
      <c r="I40" s="4">
        <f t="shared" si="2"/>
        <v>172500</v>
      </c>
      <c r="J40" s="4">
        <f t="shared" si="1"/>
        <v>1552500</v>
      </c>
      <c r="K40" s="5" t="s">
        <v>23</v>
      </c>
      <c r="L40" s="5" t="s">
        <v>54</v>
      </c>
      <c r="M40" s="6"/>
      <c r="N40" s="6" t="s">
        <v>14</v>
      </c>
      <c r="O40" s="6"/>
      <c r="P40" s="6"/>
      <c r="Q40" s="6"/>
      <c r="R40" s="6"/>
      <c r="S40" s="6"/>
      <c r="T40" s="4" t="s">
        <v>15</v>
      </c>
    </row>
    <row r="41" spans="1:20" ht="127.5" x14ac:dyDescent="0.25">
      <c r="A41" s="1" t="s">
        <v>92</v>
      </c>
      <c r="B41" s="1" t="s">
        <v>93</v>
      </c>
      <c r="C41" s="20">
        <v>71341072</v>
      </c>
      <c r="D41" s="2">
        <v>45978298</v>
      </c>
      <c r="E41" s="2">
        <v>691000794</v>
      </c>
      <c r="F41" s="3" t="s">
        <v>94</v>
      </c>
      <c r="G41" s="42" t="s">
        <v>95</v>
      </c>
      <c r="H41" s="4">
        <v>34800000</v>
      </c>
      <c r="I41" s="4">
        <f>0.1*H41</f>
        <v>3480000</v>
      </c>
      <c r="J41" s="4">
        <f>H41-I41</f>
        <v>31320000</v>
      </c>
      <c r="K41" s="5" t="s">
        <v>36</v>
      </c>
      <c r="L41" s="5" t="s">
        <v>96</v>
      </c>
      <c r="M41" s="6"/>
      <c r="N41" s="6" t="s">
        <v>14</v>
      </c>
      <c r="O41" s="6"/>
      <c r="P41" s="6"/>
      <c r="Q41" s="6"/>
      <c r="R41" s="6"/>
      <c r="S41" s="6"/>
      <c r="T41" s="33" t="s">
        <v>79</v>
      </c>
    </row>
    <row r="42" spans="1:20" ht="89.25" x14ac:dyDescent="0.25">
      <c r="A42" s="50" t="s">
        <v>77</v>
      </c>
      <c r="B42" s="22" t="s">
        <v>38</v>
      </c>
      <c r="C42" s="51">
        <v>25918583</v>
      </c>
      <c r="D42" s="48" t="s">
        <v>39</v>
      </c>
      <c r="E42" s="38">
        <v>600011623</v>
      </c>
      <c r="F42" s="15" t="s">
        <v>207</v>
      </c>
      <c r="G42" s="15" t="s">
        <v>78</v>
      </c>
      <c r="H42" s="16">
        <v>10125000</v>
      </c>
      <c r="I42" s="4">
        <f t="shared" si="2"/>
        <v>1012500</v>
      </c>
      <c r="J42" s="4">
        <f t="shared" si="1"/>
        <v>9112500</v>
      </c>
      <c r="K42" s="17" t="s">
        <v>76</v>
      </c>
      <c r="L42" s="17" t="s">
        <v>46</v>
      </c>
      <c r="M42" s="18"/>
      <c r="N42" s="18" t="s">
        <v>14</v>
      </c>
      <c r="O42" s="18" t="s">
        <v>14</v>
      </c>
      <c r="P42" s="18" t="s">
        <v>14</v>
      </c>
      <c r="Q42" s="18"/>
      <c r="R42" s="18"/>
      <c r="S42" s="18"/>
      <c r="T42" s="33" t="s">
        <v>79</v>
      </c>
    </row>
    <row r="43" spans="1:20" ht="76.5" x14ac:dyDescent="0.25">
      <c r="A43" s="26" t="s">
        <v>152</v>
      </c>
      <c r="B43" s="26" t="s">
        <v>103</v>
      </c>
      <c r="C43" s="26">
        <v>581101</v>
      </c>
      <c r="D43" s="40" t="s">
        <v>154</v>
      </c>
      <c r="E43" s="40">
        <v>600019772</v>
      </c>
      <c r="F43" s="3" t="s">
        <v>170</v>
      </c>
      <c r="G43" s="42" t="s">
        <v>171</v>
      </c>
      <c r="H43" s="4">
        <v>2000000</v>
      </c>
      <c r="I43" s="4">
        <f t="shared" si="2"/>
        <v>200000</v>
      </c>
      <c r="J43" s="4">
        <f t="shared" si="1"/>
        <v>1800000</v>
      </c>
      <c r="K43" s="27" t="s">
        <v>146</v>
      </c>
      <c r="L43" s="27" t="s">
        <v>146</v>
      </c>
      <c r="M43" s="28"/>
      <c r="N43" s="28" t="s">
        <v>14</v>
      </c>
      <c r="O43" s="28"/>
      <c r="P43" s="28" t="s">
        <v>14</v>
      </c>
      <c r="Q43" s="28"/>
      <c r="R43" s="28"/>
      <c r="S43" s="28"/>
      <c r="T43" s="34" t="s">
        <v>79</v>
      </c>
    </row>
    <row r="44" spans="1:20" ht="76.5" x14ac:dyDescent="0.25">
      <c r="A44" s="26" t="s">
        <v>152</v>
      </c>
      <c r="B44" s="26" t="s">
        <v>103</v>
      </c>
      <c r="C44" s="26">
        <v>581101</v>
      </c>
      <c r="D44" s="40" t="s">
        <v>154</v>
      </c>
      <c r="E44" s="40">
        <v>600019772</v>
      </c>
      <c r="F44" s="3" t="s">
        <v>172</v>
      </c>
      <c r="G44" s="42" t="s">
        <v>173</v>
      </c>
      <c r="H44" s="4">
        <v>5500000</v>
      </c>
      <c r="I44" s="4">
        <f t="shared" si="2"/>
        <v>550000</v>
      </c>
      <c r="J44" s="4">
        <f t="shared" si="1"/>
        <v>4950000</v>
      </c>
      <c r="K44" s="27" t="s">
        <v>146</v>
      </c>
      <c r="L44" s="27" t="s">
        <v>146</v>
      </c>
      <c r="M44" s="28"/>
      <c r="N44" s="28" t="s">
        <v>14</v>
      </c>
      <c r="O44" s="28"/>
      <c r="P44" s="28" t="s">
        <v>14</v>
      </c>
      <c r="Q44" s="28"/>
      <c r="R44" s="28"/>
      <c r="S44" s="28"/>
      <c r="T44" s="34" t="s">
        <v>79</v>
      </c>
    </row>
    <row r="45" spans="1:20" ht="63.75" x14ac:dyDescent="0.25">
      <c r="A45" s="1" t="s">
        <v>142</v>
      </c>
      <c r="B45" s="1" t="s">
        <v>103</v>
      </c>
      <c r="C45" s="1">
        <v>87751</v>
      </c>
      <c r="D45" s="2">
        <v>87751</v>
      </c>
      <c r="E45" s="2">
        <v>600011763</v>
      </c>
      <c r="F45" s="3" t="s">
        <v>174</v>
      </c>
      <c r="G45" s="42" t="s">
        <v>175</v>
      </c>
      <c r="H45" s="4">
        <v>20273880</v>
      </c>
      <c r="I45" s="4">
        <f t="shared" si="2"/>
        <v>2027388</v>
      </c>
      <c r="J45" s="4">
        <f t="shared" si="1"/>
        <v>18246492</v>
      </c>
      <c r="K45" s="27" t="s">
        <v>176</v>
      </c>
      <c r="L45" s="27" t="s">
        <v>146</v>
      </c>
      <c r="M45" s="28"/>
      <c r="N45" s="28"/>
      <c r="O45" s="28" t="s">
        <v>14</v>
      </c>
      <c r="P45" s="28"/>
      <c r="Q45" s="28"/>
      <c r="R45" s="28"/>
      <c r="S45" s="28"/>
      <c r="T45" s="34" t="s">
        <v>79</v>
      </c>
    </row>
    <row r="46" spans="1:20" ht="76.5" x14ac:dyDescent="0.25">
      <c r="A46" s="1" t="s">
        <v>177</v>
      </c>
      <c r="B46" s="1" t="s">
        <v>103</v>
      </c>
      <c r="C46" s="1">
        <v>87815</v>
      </c>
      <c r="D46" s="2">
        <v>107860601</v>
      </c>
      <c r="E46" s="2">
        <v>600012158</v>
      </c>
      <c r="F46" s="49" t="s">
        <v>178</v>
      </c>
      <c r="G46" s="42" t="s">
        <v>179</v>
      </c>
      <c r="H46" s="4">
        <v>48000000</v>
      </c>
      <c r="I46" s="4">
        <f t="shared" si="2"/>
        <v>4800000</v>
      </c>
      <c r="J46" s="4">
        <f t="shared" si="1"/>
        <v>43200000</v>
      </c>
      <c r="K46" s="27" t="s">
        <v>69</v>
      </c>
      <c r="L46" s="27" t="s">
        <v>180</v>
      </c>
      <c r="M46" s="28"/>
      <c r="N46" s="28"/>
      <c r="O46" s="28" t="s">
        <v>14</v>
      </c>
      <c r="P46" s="28"/>
      <c r="Q46" s="28"/>
      <c r="R46" s="28"/>
      <c r="S46" s="28"/>
      <c r="T46" s="34" t="s">
        <v>79</v>
      </c>
    </row>
    <row r="47" spans="1:20" ht="76.5" x14ac:dyDescent="0.25">
      <c r="A47" s="1" t="s">
        <v>181</v>
      </c>
      <c r="B47" s="1" t="s">
        <v>103</v>
      </c>
      <c r="C47" s="1">
        <v>15062848</v>
      </c>
      <c r="D47" s="2">
        <v>15062848</v>
      </c>
      <c r="E47" s="2">
        <v>600011828</v>
      </c>
      <c r="F47" s="3" t="s">
        <v>182</v>
      </c>
      <c r="G47" s="42" t="s">
        <v>183</v>
      </c>
      <c r="H47" s="4">
        <v>50000000</v>
      </c>
      <c r="I47" s="4">
        <f t="shared" si="2"/>
        <v>5000000</v>
      </c>
      <c r="J47" s="4">
        <f t="shared" si="1"/>
        <v>45000000</v>
      </c>
      <c r="K47" s="27" t="s">
        <v>69</v>
      </c>
      <c r="L47" s="27" t="s">
        <v>66</v>
      </c>
      <c r="M47" s="28"/>
      <c r="N47" s="28"/>
      <c r="O47" s="28" t="s">
        <v>14</v>
      </c>
      <c r="P47" s="28"/>
      <c r="Q47" s="28"/>
      <c r="R47" s="28"/>
      <c r="S47" s="28"/>
      <c r="T47" s="34" t="s">
        <v>79</v>
      </c>
    </row>
    <row r="48" spans="1:20" ht="63.75" x14ac:dyDescent="0.25">
      <c r="A48" s="1" t="s">
        <v>184</v>
      </c>
      <c r="B48" s="1" t="s">
        <v>103</v>
      </c>
      <c r="C48" s="1">
        <v>175790</v>
      </c>
      <c r="D48" s="2">
        <v>175790</v>
      </c>
      <c r="E48" s="2">
        <v>600170764</v>
      </c>
      <c r="F48" s="3" t="s">
        <v>185</v>
      </c>
      <c r="G48" s="42" t="s">
        <v>186</v>
      </c>
      <c r="H48" s="4">
        <v>1815000</v>
      </c>
      <c r="I48" s="4">
        <f t="shared" si="2"/>
        <v>181500</v>
      </c>
      <c r="J48" s="4">
        <f t="shared" si="1"/>
        <v>1633500</v>
      </c>
      <c r="K48" s="27" t="s">
        <v>69</v>
      </c>
      <c r="L48" s="27" t="s">
        <v>46</v>
      </c>
      <c r="M48" s="28"/>
      <c r="N48" s="28"/>
      <c r="O48" s="28" t="s">
        <v>14</v>
      </c>
      <c r="P48" s="28"/>
      <c r="Q48" s="28"/>
      <c r="R48" s="28"/>
      <c r="S48" s="28"/>
      <c r="T48" s="34" t="s">
        <v>79</v>
      </c>
    </row>
    <row r="49" spans="1:20" ht="76.5" x14ac:dyDescent="0.25">
      <c r="A49" s="1" t="s">
        <v>184</v>
      </c>
      <c r="B49" s="1" t="s">
        <v>103</v>
      </c>
      <c r="C49" s="1">
        <v>175790</v>
      </c>
      <c r="D49" s="2">
        <v>175790</v>
      </c>
      <c r="E49" s="2">
        <v>600170764</v>
      </c>
      <c r="F49" s="3" t="s">
        <v>187</v>
      </c>
      <c r="G49" s="42" t="s">
        <v>188</v>
      </c>
      <c r="H49" s="4">
        <v>7865000</v>
      </c>
      <c r="I49" s="4">
        <f t="shared" si="2"/>
        <v>786500</v>
      </c>
      <c r="J49" s="4">
        <f t="shared" si="1"/>
        <v>7078500</v>
      </c>
      <c r="K49" s="27" t="s">
        <v>189</v>
      </c>
      <c r="L49" s="27" t="s">
        <v>13</v>
      </c>
      <c r="M49" s="28"/>
      <c r="N49" s="28"/>
      <c r="O49" s="28" t="s">
        <v>14</v>
      </c>
      <c r="P49" s="28"/>
      <c r="Q49" s="28"/>
      <c r="R49" s="28"/>
      <c r="S49" s="28"/>
      <c r="T49" s="34" t="s">
        <v>79</v>
      </c>
    </row>
    <row r="50" spans="1:20" ht="63.75" x14ac:dyDescent="0.25">
      <c r="A50" s="1" t="s">
        <v>184</v>
      </c>
      <c r="B50" s="1" t="s">
        <v>103</v>
      </c>
      <c r="C50" s="1">
        <v>175790</v>
      </c>
      <c r="D50" s="2">
        <v>175790</v>
      </c>
      <c r="E50" s="2">
        <v>600170764</v>
      </c>
      <c r="F50" s="3" t="s">
        <v>190</v>
      </c>
      <c r="G50" s="42" t="s">
        <v>191</v>
      </c>
      <c r="H50" s="4">
        <v>27800000</v>
      </c>
      <c r="I50" s="4">
        <f t="shared" si="2"/>
        <v>2780000</v>
      </c>
      <c r="J50" s="4">
        <f t="shared" si="1"/>
        <v>25020000</v>
      </c>
      <c r="K50" s="27" t="s">
        <v>69</v>
      </c>
      <c r="L50" s="27" t="s">
        <v>110</v>
      </c>
      <c r="M50" s="28"/>
      <c r="N50" s="28"/>
      <c r="O50" s="28" t="s">
        <v>14</v>
      </c>
      <c r="P50" s="28"/>
      <c r="Q50" s="28"/>
      <c r="R50" s="28"/>
      <c r="S50" s="28"/>
      <c r="T50" s="34" t="s">
        <v>79</v>
      </c>
    </row>
    <row r="51" spans="1:20" ht="51" x14ac:dyDescent="0.25">
      <c r="A51" s="15" t="s">
        <v>80</v>
      </c>
      <c r="B51" s="8" t="s">
        <v>25</v>
      </c>
      <c r="C51" s="9">
        <v>25262297</v>
      </c>
      <c r="D51" s="7" t="s">
        <v>26</v>
      </c>
      <c r="E51" s="53">
        <v>600011615</v>
      </c>
      <c r="F51" s="15" t="s">
        <v>81</v>
      </c>
      <c r="G51" s="15" t="s">
        <v>81</v>
      </c>
      <c r="H51" s="4">
        <v>2000000</v>
      </c>
      <c r="I51" s="4">
        <f t="shared" si="2"/>
        <v>200000</v>
      </c>
      <c r="J51" s="4">
        <f t="shared" si="1"/>
        <v>1800000</v>
      </c>
      <c r="K51" s="5" t="s">
        <v>72</v>
      </c>
      <c r="L51" s="5" t="s">
        <v>82</v>
      </c>
      <c r="M51" s="6"/>
      <c r="N51" s="6"/>
      <c r="O51" s="6" t="s">
        <v>14</v>
      </c>
      <c r="P51" s="6" t="s">
        <v>14</v>
      </c>
      <c r="Q51" s="6"/>
      <c r="R51" s="6"/>
      <c r="S51" s="6"/>
      <c r="T51" s="33" t="s">
        <v>79</v>
      </c>
    </row>
    <row r="52" spans="1:20" ht="114.75" x14ac:dyDescent="0.25">
      <c r="A52" s="1" t="s">
        <v>97</v>
      </c>
      <c r="B52" s="1" t="s">
        <v>98</v>
      </c>
      <c r="C52" s="20" t="s">
        <v>99</v>
      </c>
      <c r="D52" s="2" t="s">
        <v>100</v>
      </c>
      <c r="E52" s="2" t="s">
        <v>98</v>
      </c>
      <c r="F52" s="3" t="s">
        <v>218</v>
      </c>
      <c r="G52" s="42" t="s">
        <v>101</v>
      </c>
      <c r="H52" s="4">
        <v>150000000</v>
      </c>
      <c r="I52" s="4">
        <f t="shared" si="2"/>
        <v>15000000</v>
      </c>
      <c r="J52" s="4">
        <f t="shared" si="1"/>
        <v>135000000</v>
      </c>
      <c r="K52" s="5">
        <v>2018</v>
      </c>
      <c r="L52" s="5">
        <v>2020</v>
      </c>
      <c r="M52" s="6"/>
      <c r="N52" s="6" t="s">
        <v>14</v>
      </c>
      <c r="O52" s="6" t="s">
        <v>14</v>
      </c>
      <c r="P52" s="6" t="s">
        <v>14</v>
      </c>
      <c r="Q52" s="6"/>
      <c r="R52" s="6"/>
      <c r="S52" s="6"/>
      <c r="T52" s="33" t="s">
        <v>79</v>
      </c>
    </row>
    <row r="53" spans="1:20" ht="76.5" x14ac:dyDescent="0.25">
      <c r="A53" s="1" t="s">
        <v>102</v>
      </c>
      <c r="B53" s="1" t="s">
        <v>103</v>
      </c>
      <c r="C53" s="20" t="s">
        <v>104</v>
      </c>
      <c r="D53" s="2" t="s">
        <v>98</v>
      </c>
      <c r="E53" s="2" t="s">
        <v>98</v>
      </c>
      <c r="F53" s="3" t="s">
        <v>105</v>
      </c>
      <c r="G53" s="42" t="s">
        <v>106</v>
      </c>
      <c r="H53" s="4">
        <v>6000000</v>
      </c>
      <c r="I53" s="4">
        <f t="shared" si="2"/>
        <v>600000</v>
      </c>
      <c r="J53" s="4">
        <f t="shared" si="1"/>
        <v>5400000</v>
      </c>
      <c r="K53" s="5">
        <v>2018</v>
      </c>
      <c r="L53" s="5">
        <v>2019</v>
      </c>
      <c r="M53" s="6"/>
      <c r="N53" s="6" t="s">
        <v>14</v>
      </c>
      <c r="O53" s="6"/>
      <c r="P53" s="6"/>
      <c r="Q53" s="6"/>
      <c r="R53" s="6"/>
      <c r="S53" s="6"/>
      <c r="T53" s="33" t="s">
        <v>79</v>
      </c>
    </row>
    <row r="54" spans="1:20" x14ac:dyDescent="0.25">
      <c r="A54" s="31" t="s">
        <v>219</v>
      </c>
      <c r="E54" s="29" t="s">
        <v>192</v>
      </c>
      <c r="F54" s="19">
        <f>COUNTA(F6:F53)</f>
        <v>48</v>
      </c>
      <c r="G54" s="29" t="s">
        <v>193</v>
      </c>
      <c r="H54" s="30">
        <f>SUM(H6:H53)</f>
        <v>945467983</v>
      </c>
      <c r="I54" s="30">
        <f t="shared" ref="I54:J54" si="3">SUM(I6:I53)</f>
        <v>94546798.300000012</v>
      </c>
      <c r="J54" s="30">
        <f t="shared" si="3"/>
        <v>850921184.70000005</v>
      </c>
    </row>
    <row r="59" spans="1:20" x14ac:dyDescent="0.25">
      <c r="A59" t="s">
        <v>210</v>
      </c>
      <c r="P59" t="s">
        <v>211</v>
      </c>
    </row>
  </sheetData>
  <sortState ref="A5:T52">
    <sortCondition descending="1" ref="T5:T52"/>
    <sortCondition ref="B5:B52"/>
  </sortState>
  <mergeCells count="6">
    <mergeCell ref="F1:K1"/>
    <mergeCell ref="A2:S2"/>
    <mergeCell ref="A3:F3"/>
    <mergeCell ref="H3:J3"/>
    <mergeCell ref="K3:L3"/>
    <mergeCell ref="M3:S3"/>
  </mergeCells>
  <pageMargins left="0.28000000000000003" right="0.22" top="0.78740157480314965" bottom="0.78740157480314965" header="0.31496062992125984" footer="0.31496062992125984"/>
  <pageSetup paperSize="8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Souhrnný rámec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</dc:creator>
  <cp:lastModifiedBy>280</cp:lastModifiedBy>
  <cp:lastPrinted>2016-06-14T08:50:15Z</cp:lastPrinted>
  <dcterms:created xsi:type="dcterms:W3CDTF">2016-06-01T07:35:36Z</dcterms:created>
  <dcterms:modified xsi:type="dcterms:W3CDTF">2016-06-17T11:52:41Z</dcterms:modified>
</cp:coreProperties>
</file>