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Users\mlejnek\Desktop\AP SRK 2025+ (verze 2026)\verze červen 2026\"/>
    </mc:Choice>
  </mc:AlternateContent>
  <xr:revisionPtr revIDLastSave="0" documentId="13_ncr:1_{B1A47160-78D7-40D3-A47A-D1416FB3F8A4}" xr6:coauthVersionLast="47" xr6:coauthVersionMax="47" xr10:uidLastSave="{00000000-0000-0000-0000-000000000000}"/>
  <bookViews>
    <workbookView xWindow="-108" yWindow="-108" windowWidth="23256" windowHeight="12456" xr2:uid="{00000000-000D-0000-FFFF-FFFF00000000}"/>
  </bookViews>
  <sheets>
    <sheet name="projekty" sheetId="1" r:id="rId1"/>
    <sheet name="zkratky" sheetId="2" r:id="rId2"/>
    <sheet name="stavy projektů" sheetId="3" r:id="rId3"/>
  </sheets>
  <definedNames>
    <definedName name="_xlnm._FilterDatabase" localSheetId="0" hidden="1">projekty!$A$2:$O$285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72" i="1" l="1"/>
  <c r="G178" i="1"/>
  <c r="M273" i="1"/>
  <c r="G67" i="1"/>
  <c r="G87" i="1"/>
  <c r="G84" i="1"/>
  <c r="G92" i="1"/>
  <c r="G66" i="1"/>
  <c r="G86" i="1"/>
</calcChain>
</file>

<file path=xl/sharedStrings.xml><?xml version="1.0" encoding="utf-8"?>
<sst xmlns="http://schemas.openxmlformats.org/spreadsheetml/2006/main" count="3427" uniqueCount="876">
  <si>
    <t>Vazba projektového záměru na Strategii rozvoje KHK 2021+</t>
  </si>
  <si>
    <t>Stav projektového záměru a zdroj financování (dotace)</t>
  </si>
  <si>
    <t>Tematická oblast/ gesce</t>
  </si>
  <si>
    <t>Název projektu</t>
  </si>
  <si>
    <t>Nositel projektu</t>
  </si>
  <si>
    <t>Obsah projektu</t>
  </si>
  <si>
    <t>Místo realizace (převažující) - úroveň OBEC</t>
  </si>
  <si>
    <t>Místo realizace (převažující) - úroveň ORP</t>
  </si>
  <si>
    <t>Odhad celkových nákladů (v Kč)</t>
  </si>
  <si>
    <t>Strategická priorita</t>
  </si>
  <si>
    <t>Strategický cíl</t>
  </si>
  <si>
    <t>Opatření</t>
  </si>
  <si>
    <t>Stav projektového záměru</t>
  </si>
  <si>
    <t>Převažující zdroj financování (předpoklad)</t>
  </si>
  <si>
    <t>Výše dotace u realizovaných a ukončených projektů (v Kč)</t>
  </si>
  <si>
    <t>Upřesnění dotace (ITI, RAP, PZ…)</t>
  </si>
  <si>
    <t>Komentář/poznámka</t>
  </si>
  <si>
    <t>Regionální rozvoj</t>
  </si>
  <si>
    <t>KHK</t>
  </si>
  <si>
    <t>1. Konkurenceschopný region</t>
  </si>
  <si>
    <t>1.1 Znalostní ekonomika a prostředí pro rozvoj podnikání</t>
  </si>
  <si>
    <t>1.1.1 Rozvoj podnikání s důrazem na malé a střední podniky</t>
  </si>
  <si>
    <t>Záměr</t>
  </si>
  <si>
    <t>ČR-PL</t>
  </si>
  <si>
    <t>EDIH Northern and Eastern Bohemia [EDIH NEB]</t>
  </si>
  <si>
    <t>CIRI (partner)</t>
  </si>
  <si>
    <t xml:space="preserve">EDIH NEB je společný projekt konsorcia subjektů z Libereckého a Královéhradeckého kraje zaměřený na podporu konkurenceschopnosti a inovací malých, středních podniků i veřejné správy při zavádění digitálních technologií a přístupů. Posláním EDIHu je být kontaktním a znalostním uzlem pro podporu digitalizace na území NUTS II SV. </t>
  </si>
  <si>
    <t>1.1.2 Vytváření zázemí a podmínek pro rozvoj podnikání</t>
  </si>
  <si>
    <t>Realizace</t>
  </si>
  <si>
    <t>NPO+Digital Europe</t>
  </si>
  <si>
    <t>EDIH Northern and Eastern Bohemia II.</t>
  </si>
  <si>
    <t>CIRI</t>
  </si>
  <si>
    <t>Příprava</t>
  </si>
  <si>
    <t>EK+MPO</t>
  </si>
  <si>
    <t>SMART AKCELERÁTOR+ Královéhradeckého kraje I</t>
  </si>
  <si>
    <t xml:space="preserve">Zvýšení konkurenceschopnosti regionu prostřednictvím zlepšení a rozvíjení krajského inovačního systému s důrazem na progresivní RIS3 odvětví a spolupráci klíčových aktérů. Na období 2023-2026. </t>
  </si>
  <si>
    <t>1.1.3 Rozvoj výzkumného a inovačního systému</t>
  </si>
  <si>
    <t>OPJAK</t>
  </si>
  <si>
    <t>TEX-BREIN: Interregional community of TEXtile ecosystems for the circular transition: Building capacities, REINforcing network and organisations</t>
  </si>
  <si>
    <t>Clutex/CIRI HK</t>
  </si>
  <si>
    <t>Budování kapacit pro inovace v textilních ekosystémech v Evropě</t>
  </si>
  <si>
    <t>EK</t>
  </si>
  <si>
    <t>SMART AKCELERÁTOR+ Královéhradeckého kraje II</t>
  </si>
  <si>
    <t>Navazující projekt na SA+ KHK I; nástroje implementace RIS3 strategie. Na období 2027+.</t>
  </si>
  <si>
    <t>Kultura a cestovní ruch</t>
  </si>
  <si>
    <t xml:space="preserve">Mapování KKO v KHK </t>
  </si>
  <si>
    <t xml:space="preserve">KHK </t>
  </si>
  <si>
    <t xml:space="preserve">Cílem projektu je provést kvantitativní a kvalitativní mapování kulturní a kreativních odvětví na základě datových sad zaslaných z ministerstva kultury/statistického úřadu. Projekt realizován ve spolupráci s UHK. </t>
  </si>
  <si>
    <t>1.1.5. Rozvoj kulturních a kreativních odvětví</t>
  </si>
  <si>
    <t>NPO</t>
  </si>
  <si>
    <t>Školství</t>
  </si>
  <si>
    <t>Školní jídelna ul. Švendova, Hradec Králové</t>
  </si>
  <si>
    <t xml:space="preserve">Účelem stavby (ul. Švendova č.p. 1282) je vybudování moderního stravovacího zařízení celkové výrobní kapacity 1500 hlavních jídel denně. Kapacita jídelny 1100 - 1200 jídel denně, zbylých 300-400 jídel bude vyváženo termoporty smluvním odběratelům. Funkční náplní dokončené stavby jsou služby především pro stravování studentů a pedagogického personálu středních škol, dále zaměstnanců kanceláří Evropského domu, jeho návštěvníkům, s předpokladem využití dalšími subjekty a občanskou veřejností. Stravovací zařízení vznikne v budově bývalého výměníku s vestavbou dalšího podlaží (tj. horizontálně rozdělené na 2 podlaží) a v části suterénu a 1.nadzemního podlaží administrativní budovy přiléhající k budově výměníku. Zařízení bude bezbariérové.                                                                                                                                                                                                                                                                                      6) Kontrola předané a aktualizované DPS, příprava VZ na stavební práce 12/2023
</t>
  </si>
  <si>
    <t>Hradec Králové</t>
  </si>
  <si>
    <t>1.2 Kvalifikované lidské zdroje a kvalitní vzdělávání</t>
  </si>
  <si>
    <t>1.2.1 Zvýšení výsledků vzdělávacího systému v návaznosti na potřebné kompetence</t>
  </si>
  <si>
    <t>FRR</t>
  </si>
  <si>
    <t>Modernizace dílen SŠTŘ Nový Bydžov - výukové centrum Hlušice</t>
  </si>
  <si>
    <t>Střední škola technická a řemeslná, Nový Bydžov, Dr. M. Tyrše 112</t>
  </si>
  <si>
    <t xml:space="preserve">SŠTŘ disponuje užívacím právem k nemovité věci v katastrálním území Hlušice, č. parc. 1/6. Prostory střediska praktického vyučování byly využívány pro praktické vyučování oborů se zaměřením na automobilový průmysl, zemědělskou techniku a autodiagnostiku. Po celkové modernizaci se předpokládá i nadále její využití pro odborný výcvik a praktické vyučování.                   
V současné době je budova mimo provoz, vyklizena. Objekt je ve velmi špatném, havarijním stavu - špatný stav stavebních konstrukcí (vlhkost, obklady, dlažby, elektroinstalace, odpady, vodoinstalace, výplně otvorů), nevyhovující vzduchotechnika a odvod spalin, nevyhovující sociální zařízení, světlá výška místností odborných dílen, prostorové členění, zázemí pro personál, nízká energetická kvalita budovy, nízký stupeň protipožárních zabezpečení a únikových cest, zastaralá technologie. Provedení rekonstrukce považujeme vzhledem k současnému navýšenému zájmu o technické vzdělávání, zejména o obory "Opravář zemědělských strojů" a "Mechanik opravář motorových vozidel" za prioritní a pro zabezpečení odborného výcviku za nezbytné. </t>
  </si>
  <si>
    <t>Hlušice</t>
  </si>
  <si>
    <t>Nový Bydžov</t>
  </si>
  <si>
    <t>IROP</t>
  </si>
  <si>
    <t>-</t>
  </si>
  <si>
    <t>podána Žádost o podporu do 42. výzvy IROP 2, projekt je aktuálně realizován z FFR</t>
  </si>
  <si>
    <t>Revitalizace školního statku, dílny včetně garáží a zázemí pro žáky a zaměstnance</t>
  </si>
  <si>
    <t>Zemědělská akademie a Gymnázium Hořice - střední škola a vyšší odborná škola, příspěvková organizace</t>
  </si>
  <si>
    <t>Hořice</t>
  </si>
  <si>
    <t>RAP</t>
  </si>
  <si>
    <t>probíhají stavební práce</t>
  </si>
  <si>
    <t>Přístavba a stavební úpravy dílen ul. Horská</t>
  </si>
  <si>
    <t xml:space="preserve">Střední škola strojírenská a elektrotechnická, Kumburská 846, Nová Paka
</t>
  </si>
  <si>
    <t xml:space="preserve">Rekonstrukce stávajícího objektu (střecha nad západním křídlem, zateplení fasády, střešní krytina hlavní budovy, úprava přístavby garáže) a přístavba dílen odborného výcviku ve Vrchlabí (bude vybudována dvoupodlažní budova - garáže, dílny, šatny, kanceláře, denní místnost, ...), nákup strojního vybavení pro dílny odborného výcviku ve Vrchlabí (soustruh, frézka, vrtačka, bruska, soustružní centrum,…). Součástí záměru je i řešení konektivity v části přístavby. Předpokládané náklady na stavební práce jsou cca 38,5 mil. Kč.
</t>
  </si>
  <si>
    <t>Nová Paka</t>
  </si>
  <si>
    <t>v průběhu Q2 2026 budou dokončeny stavební práce</t>
  </si>
  <si>
    <t>Rekonstrukce prostor půdní vestavby VOŠ a SOŠ zdravotní v Hradci Králové     </t>
  </si>
  <si>
    <t>VOŠZ a SZŠ, Hradec Králové, Komenského 234</t>
  </si>
  <si>
    <t xml:space="preserve">V současné době školu absolvuje zhruba max. 60 praktických sester (tj. 2 třídy) a cca 25 diplomovaných všeobecných sester. Tento počet absolventů nedokáže uspokojit poptávku zdravotnických zařízení v našem regionu. Byly zahájeny kroky vedoucí k navýšení kapacity oboru Praktická sestra tak, aby mohly být pravidelně otevírány minimálně tři třídy tohoto oboru. Tento záměr naráží na nedostatečné prostorové kapacity velkých učeben.
Předmětem záměru jsou stavební práce, které mají navazovat na dvě fáze půdní vestavby (druhá je v současné době v realizaci), ve kterých vznikly nebo vzniknou učebny pro dělenou výuku odborných předmětů. V této plánované třetí fázi vzniknou 4 kmenové učebny (každá pro 30 žáků), odpočinkový prostor pro žáky, dále 2 kabinety, šatny, technické místnosti, sklad a sociální zařízení. Vzhledem k protipožárním předpisům bude nutné propojit 3. a 4. NZ novým schodištěm.
</t>
  </si>
  <si>
    <t>Rekonstrukce, dostavba a modernizace budovy bývalých stájí pro potřeby praktické výuky zemědělských oborů v SZeŠ a SOU CHKT, Kostelec nad Orlicí</t>
  </si>
  <si>
    <t xml:space="preserve">Střední zemědělská škola a Střední odborné učiliště chladicí a klimatizační techniky, Kostelec nad Orlicí
</t>
  </si>
  <si>
    <t xml:space="preserve">Rekonstrukce budovy pokusné stanice - prostory pro výuku oborů Zemědělec - farmář a Agropodnikání
Budova bývalé pokusné stanice je z jedné třetiny dvoupodlažní a podsklepená a ze dvou třetin jednopodlažní a nepodsklepená. 
Sklepní prostory budou sloužit jako laboratoř pro fermentační procesy. V prvním nadzemním podlaží budou šatny a hygienické zázemí žáků, mechanizační dílna a laboratoř zpracování produktů rostlinné výroby. Ve druhém podlaží a navazujících podkrovních prostorách vzniknou dvě odborné učebny praxe a kabinet pro vyučující s hygienickým zázemím. Součástí změn bude i vybudování kryté venkovní učebny pro praktickou výuku s přímým kontaktem do venkovních prostor dvora. V rámci této přístavby je nutné provést zpevnění stávající nebo provedení nové opěrné stěny.
Okolní navazující pozemek budovy bude upraven pro potřeby pěstování regionálních plodin ovoce a zeleniny a pokusné záhony.
</t>
  </si>
  <si>
    <t>Kostelec nad Orlicí</t>
  </si>
  <si>
    <t>ukončena realizace, pravomocné kolaudační rozhodnutí z 28.2.2026</t>
  </si>
  <si>
    <t>Rekonstrukce truhlářských dílen Střední školy řemeslné Jaroměř</t>
  </si>
  <si>
    <t>Střední škola řemeslná, Jaroměř, Studničkova 260</t>
  </si>
  <si>
    <t xml:space="preserve">Předmětem úprav je rozšíření části objektu (posunutí obvodových stěn), zateplení stávajícího pláště a stropních konstrukcí, výměna oken a dveřních výplní, rekonstrukce stávajících podlah – protiskluzová úprava, rekonstrukce instalací – elektro, vody, kanalizace, datových rozvodů, rekonstrukce vytápění – přechod na technologii využití dřevního odpadu, rekonstrukce sociálního zázemí vč. vybudování pro handicapované, rekonstrukce vzduchotechniky (odsávání od výrobních zařízení vč. skladování odpadů), rekonstrukce oplocení včetně vstupní brány, opláštění skládku řeziva včetně odvodnění. Strojový park bude doplněn o moderní dřevoobráběcí stroje, jako jsou například: pily, brusky, frézy a frézky, soustruhy na dřevo atd.
</t>
  </si>
  <si>
    <t>Jaroměř</t>
  </si>
  <si>
    <t>Rekonstrukce přízemní budovy na šk. pozemku za účelem vybudování  nových učeben</t>
  </si>
  <si>
    <t>KHK - Základní škola Vrchlabí, Krkonošská 230, p.o.</t>
  </si>
  <si>
    <t>Kompletní rekonstrukce přízemní budovy včetně soc. zařízení, bezbariérovost</t>
  </si>
  <si>
    <t>Vrchlabí</t>
  </si>
  <si>
    <t>akce probíhá a měla by být hotova do konce června 2026</t>
  </si>
  <si>
    <t>Modernizace prostor pro vzdělávání a odbornou přípravu – Centrum odborného vzdělávání areál Trutnov, Volanovská</t>
  </si>
  <si>
    <t>Střední škola hotelnictví, řemesel a gastronomie, Trutnov, Volanovská 243</t>
  </si>
  <si>
    <t xml:space="preserve">Záměrem je provést nové uspořádání areálu školy na adrese Volanovská - vytvořit CIV pro obory řemeslné, potravinářské a gastro, v areálu jsou budovy A - F, v každé z nich jsou dle zpracované studie navrženy větší či menší stavební úpravy. V novém uspořádání bude veškerá praktická výuka (kromě truhlárny a tesárny) a domov mládeže soustředěn v jednom areálu. Součástí záměru je také pořízení vybavení. Stavební náklady jsou odhadovány ve výši cca 47 mil. Kč. Náklady spojené s ubytováním žáků (internát) budou hrazeny z FRR, předpokládaná výše cca 20,5 mil. Kč.
</t>
  </si>
  <si>
    <t>Trutnov</t>
  </si>
  <si>
    <t>Rekonstrukce budovy školy ve Velkém Poříčí</t>
  </si>
  <si>
    <t>Střední průmyslová škola Otty Wichterleho,  Hostovského 910, 549 31 Hronov</t>
  </si>
  <si>
    <t>Jde o rekonstrukci a zbudování prostor pro odborný výcvik žáků školy pro budoucí využití výuky zejména strojírenských a elektrotechnických oborů. V blízkém horizontu (2 - 3 roky) škola bude muset opustit prostory ve firmě WIKOV v Hronově a zabezpečit jiné výukové prostory.</t>
  </si>
  <si>
    <t>Velké Poříčí</t>
  </si>
  <si>
    <t>Náchod</t>
  </si>
  <si>
    <t>Modernizace objektů SPSKS Hořice pro realizaci odborné ateliérové a dílenské výuky</t>
  </si>
  <si>
    <t>Střední uměleckoprůmyslová škola sochařská a kamenická, Hořice Husova 675</t>
  </si>
  <si>
    <t>Výstavba objektu učeben školy v Truhlářské ulici</t>
  </si>
  <si>
    <t xml:space="preserve">Střední škola služeb, obchodu a gastronomie, Hradec Králové, Velká 3
</t>
  </si>
  <si>
    <t xml:space="preserve">Výstavba nového objektu v areálu školy v Hradci Králové, Truhlářské ulici.  Mohl by nahradit chybějící učebny teoretické výuky z opuštěné budovy v ulici Dlouhá 127 a optimalizovat využití ostatních budov pro funkční uspořádání odborného výcviku. Budova by byla určena primárně pro obory vzdělání: fotograf, kosmetické služby, kadeřník. Dále je třeba vybudovat důstojné zázemí pro technické pracovníky školy. Budova by mohla být šatnami propojená se stávajícím objektem. Případné parkování by šlo vybudovat za budovou školy.
</t>
  </si>
  <si>
    <t>Stavební úpravy objektu č.p. 426 v Novém Městě nad Metují - přestavba na učebny odborného výcviku a domov mládeže</t>
  </si>
  <si>
    <t xml:space="preserve">Střední průmyslová škola, Odborná škola a Základní škola, Nové Město nad Metují
</t>
  </si>
  <si>
    <t>Nové Město nad Metují</t>
  </si>
  <si>
    <t>Stavební úpravy, rekonstrukce 
a dostavba Gymnázia Trutnov - 
modernizace a rekonstrukce křídla budovy pro výuku přírodovědných předmětů</t>
  </si>
  <si>
    <t>Gymnázium, Trutnov, Jiráskovo náměstí 325</t>
  </si>
  <si>
    <t xml:space="preserve">Stavební úpravy, rekonstrukce Gymnázia Trutnov - modernizace a rekonstrukce křídla budovy pro výuku přírodovědných předmětů - komplexní modernizace odborných učeben chemie, fyziky, biologie, ICT, laboratoře chemie a fyziky a přilehlých prostor pro sbírky jmenovaných předmětů (veškeré vnitřní rozvody - voda, odpady, izolace, vytápění, elektroinstalace, nábytek do odborných učeben a laboratoří, zobrazovací, audiovizuální a ICT technika, digestoř, zatemnění …). Součástí modernizace je i rozšíření požadovaných prostor realizací dílčí přístavby v části proluky mezi školou a sportovní halou. Dokončení řešení páteřních optických rozvodů, pokrytí všech prostor školy kvalitní wi-fi. Zajištění bezbariérového přístupu do školy - vybudování výtahu, plošina na krátké schodiště do hlavního vestibulu školy.
</t>
  </si>
  <si>
    <t>projekt připravován do IROP II, není součástí RAP a nemá zajištěné fin. krytí (PD již nebyla aktualizována)</t>
  </si>
  <si>
    <t>Digitální technologie, polytechnika a jazykové vzdělávání pro 21. století (Jiráskovo GYMN Náchod)</t>
  </si>
  <si>
    <t>Jiráskovo gymnázium, Náchod, Řezníčkova 451</t>
  </si>
  <si>
    <t xml:space="preserve">Rekonstrukce budovy, odborných učeben a souvisejícího zázemí včetně zajištění bezbariérovosti MŠ, ZŠ a PrŠ, Trutnov </t>
  </si>
  <si>
    <t>KHK - Mateřská škola, Základní škola a Praktická škola, Trutnov</t>
  </si>
  <si>
    <t>Bezbariérovost (investice do výtahu pro zajištění bezbariérového přístupu po budově školy), odborné učebny pro rozvoj KK žáků dle vzdělávacích potřeb (investice do učeben polytechniky, multifunkční učebny a počítačové učebny ve vazbě na rozvoj  čtenářské a digitální gramotnosti), ICT infrastruktura (rekonstrukce ICT infrastruktury a vnitřní konektivity školy k internetu ve vazbě k rozvoji KK žáků),  obnova topení (výměna nevyhovujících rozvodů ústředního topení, včetně napojení na zdroj - teplárna), zateplení budovy + fasada (zateplení objektu kontaktním zateplovacím systémem na základě energetického štítku budovy), elektroinstalace (oprava rozvodů dle platných předpisů a norem, výměna rozvaděčů), výměna oken (dokončení započaté výměny dožitých dřevěných oken za plastová s izolačním dvojsklem nebo trojsklem), střecha školy a jídelny (oprava rovných střech s krytinou z PVC folie, zateplení střešní konstrukce včetně opravy všech prostupů)</t>
  </si>
  <si>
    <t>NPP</t>
  </si>
  <si>
    <t>záměr připravován do Národního programu přístupnosti pro všechny 2026 - 2035</t>
  </si>
  <si>
    <t>Vybudování bezbariérového přístupu a učebny odborného výcviku Prádelna SPŠ, OŠ a ZŠ, Nové Město nad Metují</t>
  </si>
  <si>
    <t>KHK - Střední průmyslová škola, Odborná škola a Základní škola, Nové Město nad Metují</t>
  </si>
  <si>
    <t>Hlavním cílem stavební akce je vybudování samostatné učebny odborného výcviku PRÁDELNA. Dílčím cílem je vybudování osobního výtahu na venkovní stěně budovy školy k zajištění bezbariérovosti školy.</t>
  </si>
  <si>
    <t>připravováno do IROP II pro spec. školy</t>
  </si>
  <si>
    <t>Rehabilitační místnost</t>
  </si>
  <si>
    <t>KHK - Mateřská škola, Speciální základní škola a Praktická škola, Hradec Králové, Hradecká 1231</t>
  </si>
  <si>
    <t>Vytvoření rehabilitační místnosti, která by byla rozdělena na dvě části. V jedné části by byly hydromasážní vany se sprchami a druhá část by byla rehabilitačně relaxační s masážním lehátkem, odpočinková lehátka, paravány a koutek s cvičebními pomůckami (podložky, balanční čočky, ježci, gymbaly, overbaly, masážní míčky, cvičební gumy a podobně. Místnost by sloužila především dětem s kombinovaným zdravotním postižením.</t>
  </si>
  <si>
    <t>Rekonstrukce areálu zámku včetně revitalizace zahradnictví v Kopidlně</t>
  </si>
  <si>
    <t>KHK/Kopidlno</t>
  </si>
  <si>
    <t xml:space="preserve">Rekonstrukce zámku v Kopidlně  - proběhl stavebně historický průzkum zámku a jeho areálu, pasport majetku, bylo zadáno zpracování studie celkové revitalizace areálu včetně ekonomických dopadů - po zpracování těchto dokumentů byly navrženy prioritní  kroky vedoucí k postupnému řešení.
</t>
  </si>
  <si>
    <t>Kopidlno</t>
  </si>
  <si>
    <t>Jičín</t>
  </si>
  <si>
    <t>zpracována arch. studie využití objektů v areálu, přednostně bude připravováno řešení objektu mistrovny a konírny</t>
  </si>
  <si>
    <t>Zkvalitnění výuky technických oborů II na VOŠ a SPŠ Rychnov nad Kněžnou, U Stadionu 1166 - II</t>
  </si>
  <si>
    <t>Vyšší odborná škola a Střední průmyslová škola, Rychnov nad Kněžnou, U Stadionu 1166</t>
  </si>
  <si>
    <t>Rychnov nad Kněžnou</t>
  </si>
  <si>
    <t>zrealizováno z prostř. školství centrum elektromobility 
ostatní záměry bez fin. zdrojů</t>
  </si>
  <si>
    <t>Inovace vybavení odborných učeben a dílen SPŠ Trutnov</t>
  </si>
  <si>
    <t>Střední průmyslová škola, Trutnov, Školní 101</t>
  </si>
  <si>
    <t xml:space="preserve">Modernizace techn. vybavení pro výuku: vybavení CNC dílny (CNC frézovací centrum, CNC soustružnicko frézovací centrum) a dílny konvenčního obrábění (4 soustruhy, hrotová bruska), modernizace počítačové sítě školy a serverů síťové infrastruktury (konektivita - bezdrátová pojítka, Access Pointy, switche,...), vybavení síťové laboratoře a obnova počítačů v odborných učebnách (PC, dataprojektor, testr pro metalickou kabeláž,...). Nutné budou i drobné stavební úpravy - sádrokartonová příčka, úprava vstupních dveří.
</t>
  </si>
  <si>
    <t>záměr částečně řešen z prostředků školství v r. 2024: strojní vybavení do dílen i modernizace počítač. sítě</t>
  </si>
  <si>
    <t>Bezbariérový vstup pro klienty do SPC logopedie</t>
  </si>
  <si>
    <t>KHK - Vyšší odborná škola, Střední škola, Základní škola a Mateřská škola, Hradec Králové, Štefánikova 549</t>
  </si>
  <si>
    <t>Vybudování bezbariérového vstupu do SPC, bezbariérová cesta se skládá ze vstupních vrat, příjezdové cesty. Případnou rekonstrukcí vznikne  důstojný vstup pro klienty s omezenou hybností do SPC.  Současný stav je havarijní -  schody mají nestejnou výšku, opadané obklady, které nemají protiskluzovou úpravu a v zimě jsou kluzké,  vstupní prostor úzký pro invalidní vozík.</t>
  </si>
  <si>
    <t>Příležitost pro začátek</t>
  </si>
  <si>
    <t>KHK/CIRI</t>
  </si>
  <si>
    <t>Naplňování Strategie zaměstnanosti KHK, dílčí projekty (zaměření na mladé lidi na prahu své profesní kariéry, kteří mají ztížené podmínky vstupu na trh práce z důvodu zdravotního postižení, sociálního znevýhodnění či nízké úrovně kvalifikace. Realizace 11/23 – 02/26</t>
  </si>
  <si>
    <t>1.2.2 Zvyšování adaptability a pracovní síly</t>
  </si>
  <si>
    <t>OPZ+</t>
  </si>
  <si>
    <t>realizace 11/2023 - 2/2026 probíhá vyúčtování</t>
  </si>
  <si>
    <t>Budoucnost česko-polského trhu práce</t>
  </si>
  <si>
    <t>KHK/ Okresní hospodářská komora Liberec / Karkonoska Agencja Rozwoju Regionalnego S.A.</t>
  </si>
  <si>
    <t>Projekt zlepší spolupráci veřejné správy a dalších aktérů trhu práce v česko-polském příhraničí. Identifikují se konkrétní překážky, které brání efektivnímu fungování a rozvoji společného trhu práce. Budou organizovány aktivity pro zástupce aktérů trhu práce, kteří navrhnou společná řešení minimalizace těchto překážek. Výsledkem bude společná koncepce FIT FOR THE FUTURE.</t>
  </si>
  <si>
    <t>Realizace 01/2026 - 03/2028</t>
  </si>
  <si>
    <t>Mapování potenciálu cestovního ruchu v KHK a jeho vyhodnocení</t>
  </si>
  <si>
    <t>Zmapování potenciálu CR v KHK na úrovni obcí, pasportizace prvků potenciálu CR vč. vyhodnocení.</t>
  </si>
  <si>
    <t>1.3 Rozvinutý a využívaný potenciál cestovního ruchu</t>
  </si>
  <si>
    <t>1.3.1 Zkvalitňování marketingu, organizace a institucionální podpory cestovního ruchu</t>
  </si>
  <si>
    <t>Putování za hlasy zvonů Broumovska</t>
  </si>
  <si>
    <t>Vytvoření katalogu zvonů na Broumovsku včetně objektů jejich umístění. Financování z Fondu malých projektů v rámci Programu Interreg Česko – Polsko 2021-2027. Cílem je zmapovat zvony na Broumovsku, pořídit nahrávky zvuku, popisky a fotografie, vytvořit interaktivní mapu zvonů, vydat publikaci obsahující popisky a fotografie v dvojjazyčném vydání, webová verze na hkregion. Nositel projektu KHK, CIRI dodavatel některých služeb. Odhad realizačních nákladů – 600 tis. Kč, doba realizace - 2025.</t>
  </si>
  <si>
    <t>Rozšíření expozice v Archeoparku Všestary</t>
  </si>
  <si>
    <t xml:space="preserve">Projekt přispěje k posílení úlohy kultury a udržitelného cestovního ruchu. Projektem bude zatraktivněno a zpřístupněno movité kulturní dědictví - „Sbírka Muzea Orlických hor v Rychnově nad Kněžnou“. V rámci technického řešení dojde k přestavbě stávajícího skladu archeologického materiálu.  Díky stavebním úpravám vzniknou prostory kinosálu, patro věnované technologii zpracování kamene, dílny pro školní exkurze i sklad pomůcek prezentace.
</t>
  </si>
  <si>
    <t>Všestary</t>
  </si>
  <si>
    <t>1.3.2 Rozvoj a modernizace infrastruktury cestovního ruchu</t>
  </si>
  <si>
    <t>Ukončen</t>
  </si>
  <si>
    <t>Rekonstrukce hvězdárny a technologické vybavení hvězdárny a planetária</t>
  </si>
  <si>
    <t>KHK/HaP HK</t>
  </si>
  <si>
    <t xml:space="preserve">Záměrem projektu bude řešit celkovou modernizaci budovy, prostory kopule a těleso Jižní věže, pozorovací terasu, hlavní budovu, kotelnu, původní malé planetárium, přednáškový multifunkční sál, Sluneční věž, kancelářské prostory, prostor vstupu do budovy, rozvody a instalace v budově, hospodaření s energiemi, venkovní rozvody, prostor přilehlého areálu a vybavení budovy.
</t>
  </si>
  <si>
    <t>Potravinová pomoc dětem v sociální nouzi</t>
  </si>
  <si>
    <t>Zajištění bezplatného stravování ve školních jídelnách pro děti ohrožené chudobou.</t>
  </si>
  <si>
    <t>2. Zdravá, stabilní a soudržná společnost</t>
  </si>
  <si>
    <t>2.1 Odpovídající podmínky pro zdravý život populace</t>
  </si>
  <si>
    <t>2.1.1 Zajištění kvalitní péče o zdraví a zdravého životního stylu obyvatel</t>
  </si>
  <si>
    <t>pro školní rok 2025/26 celkem alokace 17 000 000 Kč, z toho 6 000 000 Kč (MUP) a 11 000 000 Kč (dotační program)</t>
  </si>
  <si>
    <t>Zdravotnictví</t>
  </si>
  <si>
    <t>Nemocnice Rychnov nad Kněžnou - rozšíření průmyslové zóny Solnice - Kvasiny</t>
  </si>
  <si>
    <t xml:space="preserve">Ke stávajícímu objektu DIGP v areálu nemocnice v Rychnově nad Kněžnou bude přistavěn nový pětipodlažní objekt, ve kterém budou umístěny prostory urgentního příjmu, operační trakt se 4 multifunkčními operačními sály s přidruženým provozem, oddělení ARO a JIP a lůžková část s kapacitou 30 dvoulůžkových pokojů se samostatným hygienickým zařízením. Ve stávajícím objektu budou rekonstruována 3 podlaží. </t>
  </si>
  <si>
    <t>2.1.2 Zajištění dostupných a kvalitních zdravotních služeb</t>
  </si>
  <si>
    <t>ČR</t>
  </si>
  <si>
    <t>Průmyslová zóna</t>
  </si>
  <si>
    <t>ON Náchod - novostavba pavilonu D (II.etapa)</t>
  </si>
  <si>
    <t xml:space="preserve">V rámci završení kompletního přestěhování horního areálu nemocnice je nutná dostavba lůžkového pavilonu I nebo řešení rekonstrukce E.
</t>
  </si>
  <si>
    <t>Psychiatrické odd. ON Jičín</t>
  </si>
  <si>
    <t>probíhá VŘ na zhotovitele díla</t>
  </si>
  <si>
    <t>Vybudování urgentního příjmu v ON Trutnov</t>
  </si>
  <si>
    <t xml:space="preserve">Vybudování urgentního příjmu.
</t>
  </si>
  <si>
    <t>IROP/KHK</t>
  </si>
  <si>
    <t>PD zpracována - probíhá kontrola PD</t>
  </si>
  <si>
    <t>Novostavba Léčebny zrakových vad Dvůr Králové nad Labem</t>
  </si>
  <si>
    <t xml:space="preserve">Po schválení bude zadána architektonické studie (předpokládaná hodnota 300 tis. Kč) s techniko-ekonomickým hodnocením novostavby léčebny zrakových vad (dále také „LZV“) v areálu Dětského centra Dvůr Králové nad Labem. Podklady pro realizaci studie následně připraví SOL Trutnov ve více variantách (např. zcela nová samostatná budova LZV, nová budova propojená se stávající budovou Dětského centra a využitím prostor „dětského domova pro děti do 3 let“). 
Nyní je LZV umístěna v nevyhovující budově (budova není bezbariérová, neodpovídá nynějším standardům zdravotnického zařízení), kterou vlastní Město Dvůr Králové nad Labem (umístění u frekventovaného kruhového objezdu). Budova nenaplňuje legislativní podmínky pro provoz odborného léčebného ústavu včetně možnosti ubytování doprovodů hospitalizovaných dětí, což v současných prostorách není možné. Léčebna má ve Dvoře Králové nad Labem bezmála sedmdesátiletou tradici, ročně je v ní hospitalizováno cca 160 - 180 dětí, o které se stará odborný personál. LZV má celostátní působnost a dětí s doprovodem každoročně přibývá, proto je nezbytné zajistit výstavbu vyhovujících prostor k intenzivní léčbě dětí s těžkým zrakovým postižením.
</t>
  </si>
  <si>
    <t>Dvůr Králové nad Labem</t>
  </si>
  <si>
    <t>Pavilon akutní lůžkové péče v ON Trutnov</t>
  </si>
  <si>
    <t>KHK/nem</t>
  </si>
  <si>
    <t xml:space="preserve">Předmětem záměru je novostavba pavilonu ALP v ON Trutnov.
</t>
  </si>
  <si>
    <t>Vybudování urgentního příjmu v ON Jičín</t>
  </si>
  <si>
    <t>Oblastní nemocnice Trutnov-stavební úpravy pavilonu D</t>
  </si>
  <si>
    <t xml:space="preserve">Jedná se o provedení stavebních úprav na oddělení interny, neurologie a rehabilitace. 
</t>
  </si>
  <si>
    <t>Zvýšení komfortu klientů LDN HK - rekonstrukce pokojů</t>
  </si>
  <si>
    <t>KHK/LDN HK</t>
  </si>
  <si>
    <t>Redukce 6lůžkových pokojů na 4lůžkové včetně sociálního zařízení. Vylepšení prostorového zázemí pro klienty. Prostor pro důkladnější rehabilitace.</t>
  </si>
  <si>
    <t>Společně chráníme děti před násilím</t>
  </si>
  <si>
    <t>KHK / Województwo Dolnośląskie / Stowarzyszenie dla Dzieci i Młodzieży SZANSA / ESÚS NOVUM</t>
  </si>
  <si>
    <t xml:space="preserve">Projekt je zaměřen na prevenci a ochranu dětí před všemi formami násilí. Cílem projektu je vytvoření efektivního a dlouhodobého modelu spolupráce mezi Královehradeckým krajem, Dolnoslezským vojvodstvím, neziskovými organizacemi a odborníky. </t>
  </si>
  <si>
    <t>2.2 Sociální stabilita a soudržnost společnosti</t>
  </si>
  <si>
    <t>2.2.1 Podpora seniorů, aktivního stárnutí, rodin a mezigeneračního soužití</t>
  </si>
  <si>
    <t>Realizace 07/2025 - 06/2029</t>
  </si>
  <si>
    <t>Sociální oblast</t>
  </si>
  <si>
    <t>Domov se zvláštním režimem Vrchlabí</t>
  </si>
  <si>
    <t xml:space="preserve">Připravovaná kapacita je 30 + 4 lůžek.
</t>
  </si>
  <si>
    <t>2.2.2 Zajištění dostupných a kvalitních sociálních služeb a podpora aktivit směřujících k sociální integraci</t>
  </si>
  <si>
    <t>Služby sociální prevence v Královéhradeckém kraji VII</t>
  </si>
  <si>
    <t>Podpora sítě služeb sociální prevence, podpora služeb cca 3,5 roku.</t>
  </si>
  <si>
    <t xml:space="preserve">Barevné domky Hajnice - modernizace a výstavba nového objektu DOZP v Hajnicích </t>
  </si>
  <si>
    <t xml:space="preserve">Modernizace zařízení a úprava dle materiálně technického standardu, pro DOZP vybudován nový objekt, 36 lůžek.
</t>
  </si>
  <si>
    <t>Hajnice</t>
  </si>
  <si>
    <t>MPSV</t>
  </si>
  <si>
    <t>Rozvoj komunitních sociálních služeb DOZP v lokalitě Jičín
(Soudná)</t>
  </si>
  <si>
    <t xml:space="preserve">Vybudování zázemí DOZP (18 lůžek) v lokalitě Jičín. Poskytovatelem služby bude DSS Chotělice, jedná se o náhradu kapacit ústavního charakteru službami komunitního charakteru/přechod uživatelů. 
</t>
  </si>
  <si>
    <t>Transformace ÚSP pro mládež Kvasiny – výstavba DOZP v lokalitě Nové Město nad Metují
(Kasárenská)</t>
  </si>
  <si>
    <t xml:space="preserve">Transformace ÚSP pro mládež Kvasiny - varianta úplného opuštění stávajícího objektu. Vybudování komunitního bydlení služby DOZP (18 lůžek).
</t>
  </si>
  <si>
    <t>Rozvoj dostupnosti komunitních sociálních služeb - výstavba CHB v lokalitě Nová Paka</t>
  </si>
  <si>
    <t xml:space="preserve">Vybudování chráněného bydlení pro osoby se zdravotním postižením (12 lůžek). Poskytovatelem služby bude DSS Chotělice.
</t>
  </si>
  <si>
    <t>Rozvoj dostupnosti komunitních pobytových služeb DNSV
(Rokytnice)</t>
  </si>
  <si>
    <t xml:space="preserve">Novostavba zázemí o kapacitě až 12 osob, uživatel Domov na Stříbrném vrchu.
</t>
  </si>
  <si>
    <t>Rokytnice v Orlicých horách</t>
  </si>
  <si>
    <t>Žijeme v komunitě fáze 3</t>
  </si>
  <si>
    <t>Žijeme v komunitě fáze 1</t>
  </si>
  <si>
    <t>Podpora služeb pro osoby se zdravotním postižením, případně s duševním onemocněním poskytované komunitní formou v průběhu transformačního období. Předpokládaná podpora 2,5 roku.</t>
  </si>
  <si>
    <t xml:space="preserve">Vybudování CHB v lokalitě Hořice - DSS Chotělice </t>
  </si>
  <si>
    <t xml:space="preserve">Vybudování služeb chráněného bydlení pro osoby se zdravotním postižením (12 lůžek). Poskytovatelem služby bude DSS Chotělice.
</t>
  </si>
  <si>
    <t>Žijeme v komunitě fáze 2</t>
  </si>
  <si>
    <t>Rozvoj regionálního partnerství v sociální oblasti na území obcí Královéhradeckého kraje III</t>
  </si>
  <si>
    <t>Podpora procesů plánování sociálních služeb na území obcí, rozvoj aktivit na podporu pečujících osob, vzdělávací a informační aktivity pro osoby ohrožené sociálním vyloučením realizované v území obcí s rozšířenou působností. Předpokládaná podpora 2,5 roku.</t>
  </si>
  <si>
    <t>Ukončení 30.11.2025 - probíhá vyúčtování</t>
  </si>
  <si>
    <t>Proces transformace péče o ohrožené děti</t>
  </si>
  <si>
    <t>Podpora činností v rámci OSPOD.</t>
  </si>
  <si>
    <t>Komunitní sociální bydlení Hronov, ulice Havlíčkova</t>
  </si>
  <si>
    <t xml:space="preserve">Jedná se o rekonstrukci objektu v Hronově, Havlíčkova 462, objekt je ve vlastnictví Královéhradeckého kraje, právo hospodaření bude převedeno na Domov Dolní zámek Teplice nad Metují, který bude současně poskytovatelem sociální služby. Bude se jednat o Službu pobytové sociální rehabilitace s předpokládanou kapacitou 5 klientů.
</t>
  </si>
  <si>
    <t>Hronov</t>
  </si>
  <si>
    <t>pouze služba chráněného bydlení</t>
  </si>
  <si>
    <t xml:space="preserve">Posílení efektivity nástrojů sociální práce s ohledem na realizované reformy v KHK  </t>
  </si>
  <si>
    <t>Rozvoj kompetencí sociálních služeb v KHK II</t>
  </si>
  <si>
    <t>Rozvoj kompetencí terénních, ambulantních a pobytových sociálních služeb v KHK, zejména služeb sociální péče s cílovou skupinou seniorů, nízkoprahových služeb a sociálně aktivizačních služeb pro rodiny s dětmi.</t>
  </si>
  <si>
    <t xml:space="preserve">Rozvoj kompetencí sociálních služeb v KHK </t>
  </si>
  <si>
    <t>Rozvoj dostupnosti komunitních sociálních služeb - výstavba DOZP v Červeném Kostelci</t>
  </si>
  <si>
    <t>Vybudování komunitního DOZP, 18 lůžek, Náchodsko - Červený Kostelec</t>
  </si>
  <si>
    <t>Červený Kostelec</t>
  </si>
  <si>
    <t>Rekonstrukce stávající budovy Biřička</t>
  </si>
  <si>
    <t>Vybudování komunitního DOZP 2 v Hradci Králové (Slatina)</t>
  </si>
  <si>
    <t xml:space="preserve">Vybudování kapacity DOZP v lokalitě Hradec Králové, kapacita 3 x 6 lůžek. 
</t>
  </si>
  <si>
    <t>Vybudování komunitního DOZP v lokalitě Jaroměř</t>
  </si>
  <si>
    <t xml:space="preserve">Výstavba komunitního bydlení služby DOZP v lokalitě Jaroměř, pořízení vybavení, kapacita 18 klientů (ÚSP pro mládež Kvasiny - osoby s mentálním a kombinovaným postižením)
</t>
  </si>
  <si>
    <t>Komunitní DOZP Jičínsko (Lázně Bělohrad)</t>
  </si>
  <si>
    <t>Lázně Bělohrad</t>
  </si>
  <si>
    <t xml:space="preserve">Záměr výstavby domova se zvláštním režimem pro osoby blízké seniorskému věku v kombinaci se sociálním znevýhodněním v kapacitě cca 42 lůžek.
</t>
  </si>
  <si>
    <t>Transformace ÚSP pro mládež Kvasiny – výstavba DOZP v lokalitě Častolovice</t>
  </si>
  <si>
    <t>Častolovice</t>
  </si>
  <si>
    <t>Výstavba domova se zvláštním režimem Žďár nad Orlicí</t>
  </si>
  <si>
    <t xml:space="preserve">Výstavba domova se zvláštním režimem pro osoby se stařeckými demencemi o kapacitě 24 lůžek. Rozšíření kapacity Domovů Na Orlici.
</t>
  </si>
  <si>
    <t>Žďár nad Orlicí</t>
  </si>
  <si>
    <t>Obnova a rekonstrukce stravovacího provozu Domova U Biřičky</t>
  </si>
  <si>
    <t xml:space="preserve">Cílem je umožnit výrobu celého spektra dietního stravování, umožnit speciální úpravy stravy a zajistit výdej do tabletového systému, který umožní přepravu ke klientovi proti současnému nevyhovujícímu stavu ve vysoké kvalitě, tj. bez změny a v odpovídající teplotě. </t>
  </si>
  <si>
    <t>Rozvoj osobní asistence v Královéhradeckém kraji</t>
  </si>
  <si>
    <t>Podpora služeb pro osoby se zdravotním postižením, zvýšení dostupnosti a kvality terénní sociální služby osobní asistence.</t>
  </si>
  <si>
    <t>Transformace DOZP na DZR Domov Na Třešňovce</t>
  </si>
  <si>
    <t xml:space="preserve">Stávající kapacita 57 lůžek, část by byla využita pro odlehčovací službu, předpoklad výstavby dalších 48 lůžek.
</t>
  </si>
  <si>
    <t>Česká Skalice</t>
  </si>
  <si>
    <t>Rekonstrukce objektu Teplice nad Metují (Dolní Zámek)</t>
  </si>
  <si>
    <t>Rekonstrukce stávajícího objektu hospodářské budovy (možnost demolice) a vybudování zázemí služby DZR pro klienty s duševním onemocněním, náročným na chování, o kapacitě 9 lůžek a zázemí pro pracovníky.</t>
  </si>
  <si>
    <t>Teplice nad Metují</t>
  </si>
  <si>
    <t>Broumov</t>
  </si>
  <si>
    <t>Rozvoj regionálního partnerství v sociální oblasti na území obcí Královéhradeckého kraje IV</t>
  </si>
  <si>
    <t>Realizace 11/2025 - 12/2027</t>
  </si>
  <si>
    <t>Rozvoj komunitního bydlení pro Dětský domov Naděje I</t>
  </si>
  <si>
    <t xml:space="preserve">Projekt se zaměřuje na deinstitucionalizaci péče o děti a přesun čtrnácti dětí z dětského domova do 3 bytových jednotek komunitního typu. </t>
  </si>
  <si>
    <t>žádost je před vydáním právního aktu</t>
  </si>
  <si>
    <t>Podpora zahájeného procesu deinstitucionalizace a transformace péče o ohrožené děti v Královéhradeckém kraji </t>
  </si>
  <si>
    <t>Rozvoj komunitního bydlení pro Dětský domov a školní jídelnu Nechanice</t>
  </si>
  <si>
    <t xml:space="preserve">Projekt se zaměřuje na deinstitucionalizaci péče o děti a přesun deseti dětí z dětského domova do 2 bytových jednotek komunitního typu. </t>
  </si>
  <si>
    <t>Nechanice</t>
  </si>
  <si>
    <t>Rozvoj komunitního bydlení pro Dětský domov, ZŠ speciální a Praktickou školu, Jaroměř</t>
  </si>
  <si>
    <t xml:space="preserve">Projekt se zaměřuje na deinstitucionalizaci péče o děti a přesun šesti dětí z dětského domova do nové bytové jednotky komunitního typu. </t>
  </si>
  <si>
    <t>Rozvoj komunitního bydlení pro Dětský domov Naděje II</t>
  </si>
  <si>
    <t xml:space="preserve">Projekt se zaměřuje na deinstitucionalizaci péče o děti a přesun čtyř dětí z dětského domova do nové bytové jednotky komunitního typu. </t>
  </si>
  <si>
    <t>Služby sociální prevence v Královéhradeckém kraji VIII</t>
  </si>
  <si>
    <t>Výstavba pobytových služeb pro seniory v Jaroměři</t>
  </si>
  <si>
    <t xml:space="preserve">Záměr zachovat kapacity v Jaroměři v případě, že by se současná lůžka LDN stěhovala do Náchoda. Rekonstrukce objektu - 80 trvalých lůžek pro službu domov pro seniory, domov se zvláštním režimem, část pro odlehčovací služby.
</t>
  </si>
  <si>
    <t>Třebechovice pod Orebem</t>
  </si>
  <si>
    <t>Sociálně zdravotní pobytová sociální služba Rychnov nad Kněžnou</t>
  </si>
  <si>
    <t>Rychnov nad Kněžnou - v areálu nemocnice - rekonstrukce objektu, poskytování služby na zdravotně sociálním pomezí.</t>
  </si>
  <si>
    <t>Domov se zvláštním režimem Miletín</t>
  </si>
  <si>
    <t xml:space="preserve">Připravovaná kapacita je 25 lůžek
</t>
  </si>
  <si>
    <t>Miletín</t>
  </si>
  <si>
    <t>Výstavba + rekonstrukce Pilníkov</t>
  </si>
  <si>
    <t>Je zpracována studie na rekonstrukci stávajícího objekt. Je vytipována lokalita ve Starých Bukách pro přístavbu komunitního domova pro seniory.</t>
  </si>
  <si>
    <t>Pilníkov</t>
  </si>
  <si>
    <t>Přestavba ÚSP pro mládež Kvasiny</t>
  </si>
  <si>
    <t>Rekonstrukce/přestavba stávajícího zázemí ÚSP pro mládež Kvasiny ze zázemí pro poskytování služby DOZP na zázemí pro poskytování služby Domova pro seniory o kapacitě cca 50 lůžek.</t>
  </si>
  <si>
    <t>Kvasiny</t>
  </si>
  <si>
    <t>Komunitní pobytová služba sociální péče Hradecko - DD Humburky / Chuděřice</t>
  </si>
  <si>
    <t>DD Humburky - předpoklad rozvolnění, poskytování služeb se zvláštním režimem v pobytové komunitní formě, aktuálně vyhledávána vhodná lokalita.</t>
  </si>
  <si>
    <t>Komunitní DOZP Trutnovsko</t>
  </si>
  <si>
    <t>Vybudování dětské domácnosti pro osoby se zdravotním postižením, 12 lůžek</t>
  </si>
  <si>
    <t>Bez nositele/Chráněné bydlení pro osoby s duševním onemocněním Trutnovsko</t>
  </si>
  <si>
    <t>SOAL Trutnov/KHK</t>
  </si>
  <si>
    <t xml:space="preserve">Výstavba 3 objektů pro chráněného bydlení s kapacitou (3 x 6 lůžek). 
</t>
  </si>
  <si>
    <t>Podpora služeb pro osoby se zdravotním postižením, případně s duševním onemocněním poskytované komunitní formou v průběhu transformačního období.</t>
  </si>
  <si>
    <t>Rozvoj dostupnosti komunitních sociálních služeb CHB v lokalitě Dobrušsko - DNSV</t>
  </si>
  <si>
    <t xml:space="preserve">Rozšíření chráněného bydlení v lokalitě Dobruška.
</t>
  </si>
  <si>
    <t>Dobruška</t>
  </si>
  <si>
    <t>Komunitní DOZP Hajnice - Trutnovsko</t>
  </si>
  <si>
    <t>Pro ÚSP Hajnice komunitní DOZP, pro poskytování služeb pro osoby s autismem, aktuálně je vyhledávána vhodná lokalita na Trutnovsku.</t>
  </si>
  <si>
    <t>Revitalizace objektu Vrbenského kasáren</t>
  </si>
  <si>
    <t>Předmětem projektu je realizace energeticky účinných úprav objektu Vrbenského kasáren.</t>
  </si>
  <si>
    <t>2.3 Vysoká úroveň kultury a trávení volného času</t>
  </si>
  <si>
    <t>2.3.2 Péče o kulturně-historické dědictví regionu, rozvoj paměťových institucí a dalších kulturních zařízení</t>
  </si>
  <si>
    <t>Kasárna muzejní kreativity Muzea východních Čech v Hradci Králové</t>
  </si>
  <si>
    <t>Předmětem projektu je realizace stavebních úprav pro expoziční prostory v objektu Vrbenského kasáren a vybudování přírodovědecké expozice.</t>
  </si>
  <si>
    <t>ITI</t>
  </si>
  <si>
    <t>Centrum kreativního muzejnictví Královéhradeckého kraje</t>
  </si>
  <si>
    <t>Předmětem projektu je vybudování zázemí pro provoz Centra kreativního muzejnictví Královéhradeckého kraje (CKM)</t>
  </si>
  <si>
    <t>Revitalizace budovy Galerie moderního umění v Hradci Králové</t>
  </si>
  <si>
    <t>KHK/GMU</t>
  </si>
  <si>
    <t xml:space="preserve">Projekt revitalizace budovy galerie, rozšíření depozitárních prostor, dobudování technického zázemí a vybudování edukačního centra. Součástí záměru jsou jak stavební práce, tak pořízení vybavení (v hodnotě cca 6 mil. Kč).
Oblasti podpory:
- Ochrana kulturního dědictví – galerie spravuje sbírku dle zákona č. 122/2000 Sb. – rozšíření depozitáře galerie
- Revitalizace památek – jedná se o památkově chráněný objekt
- Edukační centrum – neformální vzdělávání
</t>
  </si>
  <si>
    <t>Zrcadlo dávných časů</t>
  </si>
  <si>
    <t>Předmětem projektu je pořízení nových expozic do objektu Vrbenského kasáren a pro Muzeum války 1866.</t>
  </si>
  <si>
    <t>Modernizace Regionálního muzea a galerie v Jičíně</t>
  </si>
  <si>
    <t>Muzeum a galerie v Jičíně</t>
  </si>
  <si>
    <t xml:space="preserve">Realizací projektu vznikne expozice vč. nových výstavních prostor a zázemí pro návštěvníky. Nově vzniklá expozice bude bezbariérově přístupná. </t>
  </si>
  <si>
    <t xml:space="preserve">Revitalizace depozitáře Pouchov, modernizace zázemí pro personál a ochrana fondu Studijní a vědecké knihovny v Hradci Králové </t>
  </si>
  <si>
    <t>KHK/SVHK</t>
  </si>
  <si>
    <t xml:space="preserve">Depozitář SVK HK na Pouchově je ve stavu vyžadujícím celkovou revitalizaci. Skládá se ze 4 samostatných objektů různého stáří a různých možností využití. V rámci projektu budou jednotlivé objekty zatepleny, vyměněna stávající elektroinstalace, oprava střechy, zvětší se skladová kapacita depozitáře přístavbou haly 2, zlepší se klima pro dokumenty v jednotlivých skladech pomocí modernizace VZT jednotek a pro správce areálu bude vytvořen byt.  Cílem projektu je dosažení celkového ekonomičtějšího a ekologičtějšího provozu depozitáře včetně fyzické i elektronické ochrany jednotlivých budov a fondů v nich. </t>
  </si>
  <si>
    <t>Pracoviště Muzea Náchodska a pracoviště Galerie výtvarného umění v Náchodě – ulice Kladská čp. 733, Náchod</t>
  </si>
  <si>
    <t>KHK/Muzeum Náchodska</t>
  </si>
  <si>
    <t>Muzeum východních Čech v Hradci Králové, depozitáře Jaroměř Josefov - haly na p. č. 555 a 556</t>
  </si>
  <si>
    <t>KHK/MVČ HK</t>
  </si>
  <si>
    <t>MUZEJNÍ KAMPUS / Kavalír XXXIII. + model města</t>
  </si>
  <si>
    <t>MVČ/KHK</t>
  </si>
  <si>
    <t xml:space="preserve">Cílem projektu je zpřístupnění Kavalíru XXXIII. – v roce 2018 v rámci záchranného archeologického výzkumu objevené nejlépe dochované části hradecké barokní vojenské pevnosti. Zachovalé zbytky pevnosti jsou situované pod parkovacím domem a stavebně jsou připravené ke zpřístupnění veřejnosti.
Výstupem projektu bude zpřístupněná část vojenské pevnosti, která se stane základem expozice dějin královéhradecké městské pevnosti a integrálně naváže na krajskou archeologickou expozici ve Vrbenského kasárnách. Expozice představí archeologické poznatky o osídlení aglomerace od pravěku do raného novověku.  V samostatném objektu v areálu okolo Vrbenského kasáren a Kavalíru XXXIII. bude též zpřístupněn model města HK k roku 2000. 
Projekt bude posilovat spolupráci škol s institucemi v praxi, bude rozvíjet klíčové kompetence žáků, studentů a obecně veřejnosti v širším kontextu vzájemně propojených environmetálních a sociálních otázek. Zapojením nových a inovativně použitých technologií seznamujících s kulturním dědictvím bude naplňován též koncept digitální gramotnosti a informatického myšlení. Propojí se tak cíle formálního a neformálního vzdělávání.
</t>
  </si>
  <si>
    <t>Stavebně-technické úpravy zámecké jízdárny GVUN</t>
  </si>
  <si>
    <t>KHK/GVUN</t>
  </si>
  <si>
    <t>Pasportizace budovy - zámecká jízdárna - obhlídka a zaměření objektu, posouzení technického a energeticko-ekonomického stavu budovy, výstupem by měla být zjednodušená dokumentace stavby - půdorysy, řezy, pohledy, zpráva.
Studie proveditelnosti - řešení technického a energeticko-ekonomického stavu budovy, varianty pro snížení spotřeby energií pro vytápění budovy, modernizace technologických zařízení, stavební úpravy a nové dispoziční řešení některých částí objektu. Vyhodnocení možnosti využití prostor půdy pro depozitář, sklady a prostory pro krátkodobou práci, výtah, posouzení stavu rozvodů (elektřina, voda), návrh osvětlení, sjednocení vnějšího vzhledu budovy včetně nového návrhu prvků u hlavního vchodu.</t>
  </si>
  <si>
    <t>Modernizace prostor pro veřejnost a ochranu fondu a dat Studijní a vědecké knihovny v HK</t>
  </si>
  <si>
    <t xml:space="preserve">Budova Studijní a vědecké knihovny v Hradci Králové byla pro veřejnost otevřena v roce 2008, nicméně některé z technologií byly instalovány již v roce 2005 a 2006. Zejména počítačová technika a informační technologie jsou již zastaralé. Záměrem projektu je vytvoření tiché studovny a diskusní klubové místnosti se sociálním zázemím.  V nové koncepci služeb plánuje knihovna posílit asistenční služby návštěvníkům a poradenství. Naopak nahradit rutinní práce jako je půjčování a vracení knih z části tam, kde to půjde, z tohoto důvodu plánují instalovat automaty na půjčování a vracení knih. Dalším výstupem projektu by měla být obnova vybavení krajské digitalizační jednotky pro potřeby digitalizace dalších typů dokumentů, kybernetická bezpečnost a ochrana dokumentů jejich odkyselením. </t>
  </si>
  <si>
    <t>Revitalizace veřejného prostranství SVHK</t>
  </si>
  <si>
    <t xml:space="preserve">Studijní a vědecká knihovna v HK se nachází v širším centrum města, byla vystavěna v roce 2008. Stojí na pozemcích patřících kraji, okolní přiléhající pozemky, které budovu obklopují, patří městu Hradec Králové. Stávající technický stav prostoru kolem knihovny je nevyhovující, povrchy jeví známky výrazného opotřebení (popraskané betonové plochy, mlaty s nedostatečnou výplní a zaplevelené, nerovnosti pod průchody, kde se za deště tvoří rozsáhlé kaluže apod.). Z infrastruktury pro veřejnost jsou na místě pouze stojany na kola a několik málo laviček. 
Předmětem projektu je technická úprava ploch - obnova mlatů, betonových ploch a průchodů dle návrhu architektů tak, aby vyhovovaly technicky i vizuálně. Zároveň bude řešená i infrastruktura a prostory pro veřejnost a konání kulturních a komunitních aktivit kolem knihovny - obnova a doplnění počtu laviček, stoly na šachy, dětské hřiště, hřiště na petanque apod. Protože knihovna nabízí také bohatý doprovodný program v oblasti výtvarného umění, bude předmětem projektu též vybavení venkovní prostoru kvalitním outdoorovým výstavním fundusem pro konání výstav pod otevřeným nebem. 
</t>
  </si>
  <si>
    <t>Budova č.p. 65 na Kuksu</t>
  </si>
  <si>
    <t>KHK/CCR</t>
  </si>
  <si>
    <t>Objekt čp. 65 na Kuksu je ve vlastnictví Královéhradeckého kraje.  Budova je v havarijním stavu a pro její další využívání je nutná buď její kompletní rekonstrukce, nebo případná demolice a postavení nového objektu.</t>
  </si>
  <si>
    <t>Kuks</t>
  </si>
  <si>
    <t>Revitalizace areálu Kapucínského kláštera v Opočně</t>
  </si>
  <si>
    <t xml:space="preserve">Záměrem projektu je řešit využití budov kláštera v Opočně, který je v majetku kraje. Areál kláštera se nachází v samém centru Opočna a je významným místem spojeným nejen s historií města, ale celé oblasti Podorlicka. Cílem je, ve spolupráci s městem a dalšími aktéry kulturního života, poskytnout tvůrčí prostředí a prostory pro realizaci kulturních projektů, které obnoví a oživí kulturní dění v regionu. Zpřístupnit objekt veřejnosti, profesionálním i neprofesionálním umělcům a naplnit jej kulturními aktivitami. </t>
  </si>
  <si>
    <t>Opočno</t>
  </si>
  <si>
    <t>Doprava</t>
  </si>
  <si>
    <t>Rozvoj centrální průmyslové zóny a dopravní infrastruktury, Solnice - jih</t>
  </si>
  <si>
    <t>Výstavba silnice III. třídy ve vlastnictví Královéhradeckého kraje včetně silničního a železničního mostu a přípravy území pro budoucí PZ.</t>
  </si>
  <si>
    <t>Solnice</t>
  </si>
  <si>
    <t>3. Efektivní infrastruktura a dostupnost</t>
  </si>
  <si>
    <t>3.1 Kvalitní dopravní infrastruktura a dostupné regiony</t>
  </si>
  <si>
    <t>3.1.1 Rozvoj páteřní dopravní infrastruktury a napojení kraje na nadřazenou síť</t>
  </si>
  <si>
    <t>II/318 Častolovice, obchvat</t>
  </si>
  <si>
    <t>Výstavba silnice II. třídy ve vlastnictví Královéhradeckého kraje. Délka obchvatu  2 km včetně 4 mostů.</t>
  </si>
  <si>
    <t>I/14 Solnice, obchvat</t>
  </si>
  <si>
    <t xml:space="preserve">Výstavba silnice I. třídy ve vlastnictví Královéhradeckého kraje (následně ŘSD). Dokončení obchvatu města Solnice silnicí I/14, celková délka obchvatu je 1,712 km včetně mostního objektu délky 263 m.  </t>
  </si>
  <si>
    <t>Komunikace III. třídy PZ Solnice - PZ Lipovka, včetně napojení na žst. Lipovka</t>
  </si>
  <si>
    <t xml:space="preserve">Výstavba silnice III. třídy ve vlastnictví Královéhradeckého kraje. Celková délka je 1,5 km včetně mostního objektu délky 230 m.  </t>
  </si>
  <si>
    <t>Integrace MHD do IDS IREDO</t>
  </si>
  <si>
    <t>OREDO</t>
  </si>
  <si>
    <t xml:space="preserve">Cílem projektu je zpracování návrhu a konkrétního doporučení plnohodnotné tarifní integrace městské hromadné dopravy v Hradci Králové a Pardubicích do integrovaného dopravního systému IREDO. Výstupem projektu musí být i zhodnocení finančních nákladů pro jednotlivé objednatele veřejných služeb. </t>
  </si>
  <si>
    <t>vyplyne ze zpracované studie a následného rozpracování záměru</t>
  </si>
  <si>
    <t>3.1.2 Zlepšení dopravní dostupnosti regionů kraje a přeshraniční dostupnosti včetně bezpečnosti dopravy</t>
  </si>
  <si>
    <t xml:space="preserve">Implementace čistých a energeticky účinných silničních vozidel ve veřejné dopravě v podmínkách Královéhradeckého kraje </t>
  </si>
  <si>
    <t>Řešení problematiky dopadů Směrnice Evropského parlamentu a Rady (EU) 2019/1161, která mění Směrnici 2009/33/ES o podpoře čistých a energeticky účinných silničních vozidel ve veřejné dopravě v podmínkách Královéhradeckého kraje. Na základě provedené vstupní analýzy bude výsledkem projektu  konkrétní doporučení pro Královéhradecký kraj ve vazbě na podmínky smluvního zajištění veřejných služeb v přepravě cestujících na specifikaci typu, možnost pořízení a vlastní provozování těchto vozidel. Součástí projektu musí být vyčíslení investičních a provozních nákladů s dopadem na krajský rozpočet.</t>
  </si>
  <si>
    <t>3.1.3 Rozvoj udržitelné dopravy a čisté mobility</t>
  </si>
  <si>
    <t>Zvýšení bezpečnosti přeshraniční dopravy</t>
  </si>
  <si>
    <t>Zvýšení přeshraniční mobility v česko-polském pohraničí a zvýšení bezpečnosti pomocí instalace meteostanic a sdílení dat. Parteři projektu: Správa a údržba silnic Pardubického kraje, Województwo dolnośląskie</t>
  </si>
  <si>
    <t>KHK - Úhor, Bezděkov nad Metují</t>
  </si>
  <si>
    <t>Zvýšení bezpečnosti na silnicích Královéhradeckého kraje</t>
  </si>
  <si>
    <t>Správa silnic KHK/Královéhradecký kraj</t>
  </si>
  <si>
    <t>Mapování a analýza míst častých dopravních nehod/nehodových lokalit na silnicích II. a III. třídy ve vlastnictví Královéhradeckého kraje a zpracování Auditu bezpečnosti dle Metodiky provádění auditu bezpečnosti pozemních komunikací schválené MD ČR (č. j. 139/2012-520-TPV/1) nebo Bezpečnostní inspekce dle Metodiky provádění bezpečnostní inspekce pozemních komunikací schválené Ministerstvem dopravy v roce 2013 (č. j. 121/2013-520-TPV/1) na vybraných nehodových lokalitách/místech častých dopravních nehod. Předpoklad zpracování cca 20 auditů nebo inspekcí.</t>
  </si>
  <si>
    <t>vyplyne ze zpracované analýzy, auditů/inspekcí a následných projektových dokumentací</t>
  </si>
  <si>
    <t>SFDI/FRR</t>
  </si>
  <si>
    <t>II/284 Nová Paka - Lomnická ulice</t>
  </si>
  <si>
    <t>Rekonstrukce silnice II. třídy ve vlastnictví Královéhradeckého kraje</t>
  </si>
  <si>
    <t>II/323 Nechanice - Staré Nechanice (stavba IV, mosty 323 - 008, 323 - 009)</t>
  </si>
  <si>
    <t>II/304 Česká Skalice - ul. Zelená</t>
  </si>
  <si>
    <t>Přeložka silnice II. třídy ve vlastnictví Královéhradeckého kraje</t>
  </si>
  <si>
    <t>II/284 Bílé Poličany</t>
  </si>
  <si>
    <t>Bílé Poličany</t>
  </si>
  <si>
    <t>II/501 Dolní Nová Ves - Lázně Bělohrad - Svatojanský Újezd, 2. etapa</t>
  </si>
  <si>
    <t>Most ev. č. 299-002 Třebechovice pod Orebem</t>
  </si>
  <si>
    <t>II/303 Přeložka Běloves - Velké Poříčí</t>
  </si>
  <si>
    <t>výše dotace není prozatím známa</t>
  </si>
  <si>
    <t>II/305 Týniště nad Orlicí - Albrechtice nad Orlicí</t>
  </si>
  <si>
    <t>Týniště nad Orlicí</t>
  </si>
  <si>
    <t>II/327 Zábědov - Nový Bydžov (část HK, 2. etapa)</t>
  </si>
  <si>
    <t>Zábědov</t>
  </si>
  <si>
    <t>II/299 Librantice - Libřice (SO 102, SO 103)</t>
  </si>
  <si>
    <t>Librantice</t>
  </si>
  <si>
    <t>II/303 Velké Poříčí - Hronov (most-náměstí), včetně mostu 303 -003</t>
  </si>
  <si>
    <t>II/300 Miletín - Zdobín vč. Mostu 300-005</t>
  </si>
  <si>
    <t>II/502 Jičín - Poděbradova a Ruská</t>
  </si>
  <si>
    <t>II/280 Libáň - Kopidlno 1. etapa</t>
  </si>
  <si>
    <t>Libáň</t>
  </si>
  <si>
    <t>Dolnoslezké vojvodství/partner KHK</t>
  </si>
  <si>
    <t>Malá Úpa</t>
  </si>
  <si>
    <t>projekt NEBUDE financován z Programu  Interreg Česko – Polsko 2021-2027</t>
  </si>
  <si>
    <t>II/300 Trutnov - Babí - Prkenný Důl, II. etapa</t>
  </si>
  <si>
    <t>KHK/partner Kladský okres</t>
  </si>
  <si>
    <t>III/29913 Lochenice, průtah</t>
  </si>
  <si>
    <t>Lochenice</t>
  </si>
  <si>
    <t>II/567 Rtyně v Podkrkonoší</t>
  </si>
  <si>
    <t>Rtyně v Podkrkonoší</t>
  </si>
  <si>
    <t>II/325 Velehrádek</t>
  </si>
  <si>
    <t>Doubravice</t>
  </si>
  <si>
    <t>II/302 Starostín - Broumov - hranice PR-ČR (Most Meziměstí 302-005)</t>
  </si>
  <si>
    <t>Meziměstí</t>
  </si>
  <si>
    <t>Most ev. č. 280-013 LIBAN Libáň-Zliv</t>
  </si>
  <si>
    <t>Most ev.č. 325-012 Horní Brusnice v km 25,447</t>
  </si>
  <si>
    <t>Horní Brusnice</t>
  </si>
  <si>
    <t>Most ev. č. 280-012 (aktuálně propustek, pro rekonstrukci se stane mostem)</t>
  </si>
  <si>
    <t>Most ev. č. 280-019 KOPIDLNO  Kopidlno přes Mrlinu</t>
  </si>
  <si>
    <t>II/285 + II/310 Nový Hrádek – Olešnice</t>
  </si>
  <si>
    <t>Zlepšení přeshraniční dostupnosti prostřednictvím rekonstrukce silnice II/285 + II/310 Nový Hrádek – Olešnice</t>
  </si>
  <si>
    <t>Nový Hrádek</t>
  </si>
  <si>
    <t>II/327 Skřivany - Smidary</t>
  </si>
  <si>
    <t>Skřivany, Smidary</t>
  </si>
  <si>
    <t> </t>
  </si>
  <si>
    <t>I/31 Hradec Králové - křižovatka Mileta, včetně silnice III/298 10 ul. Zborovská</t>
  </si>
  <si>
    <t>Rekonstrukce silnice III. třídy ve vlastnictví Královéhradeckého kraje.</t>
  </si>
  <si>
    <t>III/32414 Lužec nad Cidlinou - křiž. se sil. II/324</t>
  </si>
  <si>
    <t>Lužec nad Cidlinou</t>
  </si>
  <si>
    <t>III/30812 Rodov křižovatka s III/3089 – Habřina</t>
  </si>
  <si>
    <t>Rodov, Habřina</t>
  </si>
  <si>
    <t>Most ev.č. 32741-1 Červeněves</t>
  </si>
  <si>
    <t>Rekonstrukce mostu na silnici III. třídy ve vlastnictví Královéhradeckého kraje.</t>
  </si>
  <si>
    <t>Červeněves</t>
  </si>
  <si>
    <t>III/2997 hranice okresu Náchod - Hradec Králové SO 109 a SO 110</t>
  </si>
  <si>
    <t>Hradec Králové, Rusek</t>
  </si>
  <si>
    <t>III/32438 Stěžery, ulice Zelená</t>
  </si>
  <si>
    <t>Stěžery</t>
  </si>
  <si>
    <t>III/29912 Hradec Králové - Věkoše - bude soutěženo 09/2026</t>
  </si>
  <si>
    <t>Výstavba silnice III. třídy ve vlastnictví Královéhradeckého kraje.</t>
  </si>
  <si>
    <t>hradec Králové</t>
  </si>
  <si>
    <t>příprava</t>
  </si>
  <si>
    <t>III/2861 Těšín - Soběraz - Radim - II. etapa,  3. část</t>
  </si>
  <si>
    <t>Těšín</t>
  </si>
  <si>
    <t>II/284 Stará Paka - Nová Paka v km 16,519 - 19,043</t>
  </si>
  <si>
    <t>Stará Paka, Nová Paka</t>
  </si>
  <si>
    <t>73 787 211</t>
  </si>
  <si>
    <t>III/32744 Veselská Lhota - nestabilní silniční těleso v km 0,440 - 0,480</t>
  </si>
  <si>
    <t>Veselská Lhota</t>
  </si>
  <si>
    <t>Most ev.č. 30110-9 Adršpach</t>
  </si>
  <si>
    <t>Adršpach</t>
  </si>
  <si>
    <t>III/014 21 Peklo - rekonstrukce opěrné zdi</t>
  </si>
  <si>
    <t>III/3165 + III/3169 Doudleby nad Orlicí - Potštejn</t>
  </si>
  <si>
    <t>Doudleby nad Orlicí, Záměl</t>
  </si>
  <si>
    <t>II/308 Králova Lhota - Bohuslavice, I.</t>
  </si>
  <si>
    <t>Králova Lhota</t>
  </si>
  <si>
    <t>Dobruška (stavební povolení vydal MÚ Nové Město nad Metují)</t>
  </si>
  <si>
    <t>III/3195 Kameničná - Jaroslav, III. Etapa</t>
  </si>
  <si>
    <t>Slatina nad Zdobnicí</t>
  </si>
  <si>
    <t>III/32111 Skuhrov nad Bělou - rekonstrukce opěrných zdí</t>
  </si>
  <si>
    <t>Skuhrov nad Bělou</t>
  </si>
  <si>
    <t>Most ev.č. 3173-1 přes Tichou Orlici v Číčové</t>
  </si>
  <si>
    <t>Čermná nad Orlicí</t>
  </si>
  <si>
    <t>III/3041 Maršov u Úpice – rekonstrukce komunikace II. a III. etapa a most ev. č. 304-002 Libňatov</t>
  </si>
  <si>
    <t>Rekonstrukce silnice II. a III. třídy ve vlastnictví Královéhradeckého kraje.</t>
  </si>
  <si>
    <t>Maršov u Úpice</t>
  </si>
  <si>
    <t>II/296 Horní Maršov - Temný Důl, opěrná zeď</t>
  </si>
  <si>
    <t>Rekonstrukce silnice II. třídy ve vlastnictví Královéhradeckého kraje.</t>
  </si>
  <si>
    <t>Horní Maršov</t>
  </si>
  <si>
    <t>III/30012 Dvůr Králové n. L. - Nové Lesy - křižovatka s II/325, II. etapa</t>
  </si>
  <si>
    <t>Dvůr Králové a Nové Lesy</t>
  </si>
  <si>
    <t>III/3012 Radeč - Úpice, III. + IV. etapa</t>
  </si>
  <si>
    <t>Radeč a Úpice</t>
  </si>
  <si>
    <t>II/295 Hořejší Vrchlabí, stabilizace skalního svahu v km 10,500 - 10,550</t>
  </si>
  <si>
    <t>Zajištění skalního svahu podél silnice II. třídy ve vlastnictví Královéhradeckého kraje.</t>
  </si>
  <si>
    <t>II/297 Svoboda nad Úpou, skalní svah v km 11,500</t>
  </si>
  <si>
    <t>Svoboda nad Úpou</t>
  </si>
  <si>
    <t>III/29920 Kuks - Stanovice, II. Etapa</t>
  </si>
  <si>
    <t>Kuks a Stanovice</t>
  </si>
  <si>
    <t>III/29928 Dvůr Králové nad Labem - Vítězná, I. etapa</t>
  </si>
  <si>
    <t>Most ev.č. 28447 - 1 Horní Brusnice</t>
  </si>
  <si>
    <t>Most ev.č. 29827-2 Hradec Králové, Malšovice</t>
  </si>
  <si>
    <t>III/32337 Lodín - Janatov</t>
  </si>
  <si>
    <t>Lodín</t>
  </si>
  <si>
    <t>III/2997 hranice okresu Náchod - Hradec Králové
SO 101 km 5,240 - km 5,691</t>
  </si>
  <si>
    <t>Smiřice</t>
  </si>
  <si>
    <t>II/324 Kobylice - Staré Nechanice</t>
  </si>
  <si>
    <t>Staré Nechanice</t>
  </si>
  <si>
    <t>Most ev.č. 298-009 Krňovice</t>
  </si>
  <si>
    <t>Rekonstrukce mostu na silnici II. třídy ve vlastnictví Královéhradeckého kraje.</t>
  </si>
  <si>
    <t>Krňovice</t>
  </si>
  <si>
    <t>III/3252 Světí křiž. s III/3253 – Neděliště křiž. s III/3254 (D11 oprava)</t>
  </si>
  <si>
    <t>Světí</t>
  </si>
  <si>
    <t>Most ev.č. 298-010 Krňovice</t>
  </si>
  <si>
    <t>Výstavba mostu na silnici II. třídy ve vlastnictví Královéhradeckého kraje.</t>
  </si>
  <si>
    <t>Most ev.č. 32329-4 Boharyně</t>
  </si>
  <si>
    <t>Boharyně</t>
  </si>
  <si>
    <t>II/284 hr.okr. JC/SM - Stará Paka - II. Etapa</t>
  </si>
  <si>
    <t>Stará Paka</t>
  </si>
  <si>
    <t>III/32842 Kacákova Lhota -Tuř - Butoves - I. Etapa</t>
  </si>
  <si>
    <t>Koacákova Lhota, Tuř, Butoves</t>
  </si>
  <si>
    <t>II/280 Libáň - Kopidlno, I. Etapa, 2. část (intravilán obce Zliv)</t>
  </si>
  <si>
    <t>Výstavba silnice II. třídy ve vlastnictví Královéhradeckého kraje.</t>
  </si>
  <si>
    <t>Zliv</t>
  </si>
  <si>
    <t>II/501 Hořice u vodojemu</t>
  </si>
  <si>
    <t>Most ev.č. 501-001 Lukavec u Hořic</t>
  </si>
  <si>
    <t>II/284 hr.okr. JC/SM - Stará Paka - I. Etapa - most</t>
  </si>
  <si>
    <t xml:space="preserve">III/01611 Vrchovina - rekonstrukce propustku </t>
  </si>
  <si>
    <t>Vrchovina</t>
  </si>
  <si>
    <t>III/2997 Josefov - Vlkov</t>
  </si>
  <si>
    <t>Vlkov</t>
  </si>
  <si>
    <t>III/3049 Česká Skalice - Červený Kostelec I. etapa (Červený Kostelec - Olešnice)</t>
  </si>
  <si>
    <t>Olešnice</t>
  </si>
  <si>
    <t>III/30324 Broumov -Šonov (Rožmitál-Šonov)</t>
  </si>
  <si>
    <t>Šonov</t>
  </si>
  <si>
    <t>III/3043 Litoboř - stavební úpravy</t>
  </si>
  <si>
    <t>Litoboř</t>
  </si>
  <si>
    <t>III/30111 Zdoňov - opěrná zeď</t>
  </si>
  <si>
    <t>Zdoňov</t>
  </si>
  <si>
    <t>III/3195 Kameničná - Jaroslav, I. Etapa</t>
  </si>
  <si>
    <t>Slatina nad Zdobnicí, Javornice</t>
  </si>
  <si>
    <t>II/285 Slavoňov - Nový Hrádek  (II. Etapa)</t>
  </si>
  <si>
    <t>Bohdašín</t>
  </si>
  <si>
    <t xml:space="preserve">III/3219 Skuhrov nad Bělou - Brocná </t>
  </si>
  <si>
    <t>Most ev.č. 321-011 Jedlová</t>
  </si>
  <si>
    <t>Deštné v Orlických horách</t>
  </si>
  <si>
    <t>II/308 Králova Lhota - Bohuslavice (III. Etapa)</t>
  </si>
  <si>
    <t>Rohenice</t>
  </si>
  <si>
    <t>II/300 - zkapacitnění přivaděče od I/16 k D11 - Úprava přejezdu P5487 v Královci</t>
  </si>
  <si>
    <t>Královec</t>
  </si>
  <si>
    <t>II/296 revitalizace "Polských mostů" - ev. č. 296-017</t>
  </si>
  <si>
    <t>Pec pod Sněžkou</t>
  </si>
  <si>
    <t>Dolní Kalná</t>
  </si>
  <si>
    <t>II/296 Revitalizace "Polských mostů" - ev. č. 296-016</t>
  </si>
  <si>
    <t>III/29928 Chotěvice, zkapacitnění propustku</t>
  </si>
  <si>
    <t>Chotěvice</t>
  </si>
  <si>
    <t>III/28624 Hořejší Vrchlabí, propustek pod Kněžicemi</t>
  </si>
  <si>
    <t>Hořejší Vrchlabí</t>
  </si>
  <si>
    <t xml:space="preserve">II/296 Mladé Buky, opěrná zeď </t>
  </si>
  <si>
    <t>Mladé Buky</t>
  </si>
  <si>
    <t>Zvýšení kybernetické bezpečnosti Městské nemocnice, a.s. v oblasti komunikačních sítí</t>
  </si>
  <si>
    <t>Městská nemocnice, a.s.</t>
  </si>
  <si>
    <t>Účelem projektu je realizace technických bezpečnostních opatření podle § 5 odst. 3 zákona č.181/2014 Sb., o kybernetické bezpečnosti.</t>
  </si>
  <si>
    <t>3.2 Rozvinutá ICT infrastruktura pro digitální společnost</t>
  </si>
  <si>
    <t>3.2.2 Zlepšení ICT vybavení a konektivity ve veřejných institucí</t>
  </si>
  <si>
    <t>Obnova a modernizace stávající infrastruktury eHealth KHK</t>
  </si>
  <si>
    <t>Nemocnice/holding/KHK/ZZS</t>
  </si>
  <si>
    <t>Cílem je modernizace a rozvoj infrastruktury pro komunikaci mezi zdravotnickými zařízeními v kraji.</t>
  </si>
  <si>
    <t>IT</t>
  </si>
  <si>
    <t>Rozvoj DTM KHK</t>
  </si>
  <si>
    <t>Navazující projekt na projekt "Vytvoření DTM jako distribuované geografické databáze objektů staveb a inženýrských děl na povrchu (tzv. „objekty polohopisu“) a objektů a staveb dopravní a technické infrastruktury (včetně staveb a objektů podzemních) popisující jejich skutečný stav v území. Včetně vytvoření nových geodetických podkladů." jehož realizace je předpokládána v PO 2014-2020. Předmětem navazujícího projektu je pořízení dalších datových sad v rámci prvního projektu nepořízených.</t>
  </si>
  <si>
    <t>3.2.3. Zavádění elektronizace a digitalizace služeb veřejných institucí a rozvoj eGovernmentu</t>
  </si>
  <si>
    <t>ukončena realizace</t>
  </si>
  <si>
    <t>Projekt „Rozvoj digitálních technických map - krajské komponenty evidence připravovaných staveb“</t>
  </si>
  <si>
    <t>Rozvoj informačního systému DTM KHK pro implementaci nových funkcionalit  které souvisejí s agendou EPSI/GIA/PSP – plánované stavební práce</t>
  </si>
  <si>
    <t>probíhá realizace</t>
  </si>
  <si>
    <t>Analýzy</t>
  </si>
  <si>
    <t>Data KHK a lokální katalog otevřených dat</t>
  </si>
  <si>
    <t>Podpora provozu a rozvoje datového portálu kraje, podpora vývoje nových aplikací, automatizace pro aktualizaci dat, automatizované napojení na datový sklad kraje prostřednictvím gateway. Tvorba nových dashboardů, implementace a užití nástrojů pro snadnou vizualizaci, řešení oblasti kyberbezpečnosti.</t>
  </si>
  <si>
    <t>IS pro evidenci projektů</t>
  </si>
  <si>
    <t>Cílem je pořídit nový informační systém evidence projektů Královéhradeckého kraje</t>
  </si>
  <si>
    <t>zatím není známo</t>
  </si>
  <si>
    <t>Snížení energetické náročnosti VOŠ a SPŠ, Rychnov n. Kn. - Javornická 1228</t>
  </si>
  <si>
    <t>Snížení energetické náročnosti budovy Javornická 1228. Předmětem projektu je zateplení obálky budovy vč. výměny výplní otvorů a instalace systému nuceného větrání (VZT).</t>
  </si>
  <si>
    <t>3.3 Efektivně využívané energetické zdroje</t>
  </si>
  <si>
    <t>3.3.2 Zvýšení energetických úspor</t>
  </si>
  <si>
    <t>OPŽP</t>
  </si>
  <si>
    <t>podána žádost o podporu, v hodnocení, předpoklad realizace 2026/2027</t>
  </si>
  <si>
    <t>Snížení energetické náročnosti ČLA Trutnov - pracoviště Svoboda n. Úpou (hlavní budova)</t>
  </si>
  <si>
    <t>ČLA Trutnov - střední škola a vyšší odborná škola
Lesnická 9 , 541 01 Trutnov</t>
  </si>
  <si>
    <t>Předmětem projektu je zateplení obálky vč. výměny výplní otvorů budovy internátu, kuchyně a hlavní budovy školy. Součástí projektu je také instalace systému nuceného větrání (VZT), výměna vnitřního osvětlení a sanace objektu hlavní budovy.</t>
  </si>
  <si>
    <t>vydáno rozhodnutí o poskytnutí dotace, předpoklad realizace 2025/2026</t>
  </si>
  <si>
    <t>Snížení energetické náročnosti ZA a Gymnázia Hořice - DM Šalounova</t>
  </si>
  <si>
    <t>Snížení energetické náročnosti budovy Domova mládeže Šalounova. Předmětem projektu je zateplení obálky budovy vč. výměny výplní otvorů.</t>
  </si>
  <si>
    <t>Snížení energetické náročnosti SŠTŘ Nový Bydžov - dílny SPV Hlušice</t>
  </si>
  <si>
    <t>Snížení energetické náročnosti hlavní budovy praktického vyučování automobilových oborů – odborný výcvik. Předmětem projektu je zateplení obálky budovy spočívající ve výměně skleněných resp. Plastových výplní ocelové konstrukce za PUR panely. Součástí rekonstrukce je i výměna zdroje tepla, výměna světel  a  instalace systému nuceného větrání (VZT).</t>
  </si>
  <si>
    <t>vydáno rozhodnutí o poskytnutí dotace, předpoklad realizace 2026</t>
  </si>
  <si>
    <t>Snížení energetické náročnosti gastro provozu Nemocnice Rychnov n. Kněžnou</t>
  </si>
  <si>
    <t xml:space="preserve">OPŽP/KHK </t>
  </si>
  <si>
    <t>Žádost o dotaci nebyla zatím schválena.</t>
  </si>
  <si>
    <t>Výstavba fotovoltaické elektrárny v areálu Oblastní nemocnice Náchod</t>
  </si>
  <si>
    <t>Oblastní nemocnice Náchod a.s.</t>
  </si>
  <si>
    <t>Instalace FVE v roce 2025</t>
  </si>
  <si>
    <t>Snížení energetické náročnosti budov v nemocnici Nový Bydžov - objekt interny (st.p.č.1304)</t>
  </si>
  <si>
    <t>KHK/nemNB</t>
  </si>
  <si>
    <t>Předmětem záměru je zateplení obvodového pláště a rovné střechy (okna jsou již vyměněna), rekonstrukce vnitřních prostor s přístavbou výtahů</t>
  </si>
  <si>
    <t>Snížení energetické náročnosti školní kuchyně VOŠ, SŠ, ZŠ a MŠ Štefánikova</t>
  </si>
  <si>
    <t>Vyšší odborná škola, Střední škola, Základní škola a Mateřská škola, Hradec Králové, Štefánikova 549</t>
  </si>
  <si>
    <t>Předmětem bude pořízení nových spotřebičů i drobné stavební úpravy vyvolané pořízením nového vybavení a instalace vzduchotechniky se zpětným získáváním tepla, vč. výměny osvětlení.</t>
  </si>
  <si>
    <t>vydané rozhodnutí o poskytnutí dotace, předpoklad realizace 2025/2026</t>
  </si>
  <si>
    <t>Snížení energetické náročnosti budovy tělocvičny Střední školy řemeslné Jaroměř</t>
  </si>
  <si>
    <t>Střední škola řemeslná, Jaroměř, Studničkova 260 Jaroměř</t>
  </si>
  <si>
    <t>Snížení energetické náročnosti SPOŠ Dvůr Králové n. Labem - budova H</t>
  </si>
  <si>
    <t xml:space="preserve">Střední průmyslová škola a Střední odborná škola, Dvůr Králové nad Labem, Elišky Krásnohorské 2069
</t>
  </si>
  <si>
    <t>Snížení energetické náročnosti budov J. Wolkera 131. Předmětem projektu je zateplení obálky budovy včetně zateplení půdních prostor a výměny výplní otvorů a instalace systému nuceného větrání (VZT).</t>
  </si>
  <si>
    <t>zahájení realizace 04/2026</t>
  </si>
  <si>
    <t>Střední průmyslová škola elektrotechniky a informačních technologií, Dobruška, Čs. odboje 670</t>
  </si>
  <si>
    <t>Snížení energetické náročnosti budov školní tělocvičny. Předmětem projektu je zateplení obálky budovy a výměna výplní otvorů.</t>
  </si>
  <si>
    <t>zahájení realizace 05/2026</t>
  </si>
  <si>
    <t>Snížení energetické náročnosti ZA a Gymnázia Hořice - DM Riegrova</t>
  </si>
  <si>
    <t>Snížení energetické náročnosti budovy Domova mládeže Riegrova. Předmětem projektu je zateplení obálky budovy vč. výměny výplní otvorů.</t>
  </si>
  <si>
    <t>Snížení energetické náročnosti VOŠ a SPŠ Jičín - budova DM a ŠJ</t>
  </si>
  <si>
    <t>VOŠ a SPŠ, Jičín
Pod Koželuhy 100
506 01 Jičín</t>
  </si>
  <si>
    <t>Předmětem projektu je výměna výplní otvorů, zateplení střechy vč. výměny střešní krytiny, zateplení sklepa budovy vč. izolace proti zemní vlhkosti a instalace systému nuceného větrání (VZT).</t>
  </si>
  <si>
    <t>podána žádost o podporu, v hodnocení, předpoklad realizace 2025/2026</t>
  </si>
  <si>
    <t>Snížení energetické náročnosti  kuchyně Školní jídelny Hradec Králové</t>
  </si>
  <si>
    <t>Školní jídelna Hradec Králové, Hradecká 1219</t>
  </si>
  <si>
    <t>SEN pořízením varného plynového kotle, který nahradí dva menší plynové kotle. Dále dojde pořízení multifunkční pánve, která nahradí dvě litinové smažící pánve.</t>
  </si>
  <si>
    <t>Snížení energetické náročnosti Gymnázia, SOŠ a VOŠ, Nový Bydžov - DM J. Jungmanna</t>
  </si>
  <si>
    <t>Gymnázium, Střední odborná škola a Vyšší odborná škola, Nový Bydžov, Komenského 77</t>
  </si>
  <si>
    <t>Předmětem projektu je výměna výplní otvorů, zateplení střechy, zateplení sklepa budovy vč. izolace proti zemní vlhkosti a sanace zdiva. Dále je předmětem rekonstrukce elektroinstalace vč. výměny svítidel za nová LED svítidla.</t>
  </si>
  <si>
    <t>MF</t>
  </si>
  <si>
    <t>realizace 2026-2027</t>
  </si>
  <si>
    <t>Snížení energetické náročnosti ČLA Trutnov - pracoviště Svoboda n. Úpou (garáže)</t>
  </si>
  <si>
    <t>Předmětem projektu je zateplení obálky vč. výměny výplní otvorů budovy garáží, dílen, šaten a učeben. Součástí projektu je instalace systému nuceného větrání (VZT) a výměna vnitřního osvětlení.</t>
  </si>
  <si>
    <t>Výstavba FVE v areálu SPŠ a SOŠ Dvůr Králové nad Labem</t>
  </si>
  <si>
    <t>Instalace FVE</t>
  </si>
  <si>
    <t>probíhá realizace, předpoklad dokončení 2025/2026, dotace prozatím neschválena</t>
  </si>
  <si>
    <t>Snížení energetické náročnosti školní kuchyně SŠSOG Hradec Králové - V Lipkách</t>
  </si>
  <si>
    <t>Střední škola služeb, obchodu a gastronomie</t>
  </si>
  <si>
    <t>SEN výměnou původního vybavení za nové. Dojde k pořízení plynového sporáku , myčky na nádobí, lednic, trouby, konvektomatu, rohlíkovacího stroje, atd.</t>
  </si>
  <si>
    <t>Snížení energetické náročnosti budov v nemocnici Nový Bydžov - objekt vrátnice (st.p.č.1303)</t>
  </si>
  <si>
    <t xml:space="preserve">Předmětem záměru je výměna otvorových výplní, zateplení obvodového pláště a šikmé střechy.
</t>
  </si>
  <si>
    <t>Instalace FVE Domov Dědina v Opočně</t>
  </si>
  <si>
    <t>Instalace FVE DOMOV NA STŘÍBRNÉM VRCHU Rokytnice v Orlických horách</t>
  </si>
  <si>
    <t>Instalace FVE Domov důchodců Černožice</t>
  </si>
  <si>
    <t>Černožice</t>
  </si>
  <si>
    <t>Instalace FVE Regionální muzeum a galerie v Jičíně v Robousích</t>
  </si>
  <si>
    <t>Předmětem projektu je instalace fotovoltaických panelů na budovu depozitáře Regionálního muzea a
galerie v Jičíně s celkovým instalovaným výkonem 30,6 kWp.</t>
  </si>
  <si>
    <t>Instalace FVE Domov pro seniory Vrchlabí</t>
  </si>
  <si>
    <t>Instalace FVE Domov pro seniory Pilníkov</t>
  </si>
  <si>
    <t xml:space="preserve">Snížení energetické náročnosti Domova důchodců Náchod </t>
  </si>
  <si>
    <t>Předmětem projektu bude zateplení obvodových stěn vč. zateplení balkónů a výměny vyplní otvorů. V rámci realizace dojde i ke změně konstrukce zimních zahrad a instalaci vnějších žaluzií.</t>
  </si>
  <si>
    <t>Životní prostředí</t>
  </si>
  <si>
    <t>Snížení energetické náročnosti SŠSE Nová Paka - Kumburská 846</t>
  </si>
  <si>
    <t>Projektování</t>
  </si>
  <si>
    <t>Snížení energetické náročnosti SPOŠ Dvůr Králové n. Labem - M. Horákové 1806</t>
  </si>
  <si>
    <t>Za účelem snížení energetické náročnosti bude provedeno zateplení vnější obálky, zateplení podlahy půdy, výměna výplní a rekonstrukce střechy.
Dále budou provedeny nové podlahy, opravy omítek, malby, nové rozvody ZTI - vodovod, kanalizace, elektro, větrání soc. zázemí, úpravy ÚT a dále opravy balkonů vč. zábradlí.
Budova není památkově chráněna.</t>
  </si>
  <si>
    <t>předpoklad přípravy 2025/2026 (projektování)</t>
  </si>
  <si>
    <t>Modernizace stravovacího provozu, MN Dvůr Králové nad Labem</t>
  </si>
  <si>
    <t xml:space="preserve">Předmětem záměru je pořízení vybavení/technologií do kuchyně za účelem snížení energetické náročnosti jejího provozu.
</t>
  </si>
  <si>
    <t>Snížení energetické náročnosti gastro provozu Nemocnice Nový Bydžov</t>
  </si>
  <si>
    <t xml:space="preserve">Předmětem záměru je pořízení vybavení/technologií do kuchyně za účelem snížení energetické náročnosti jejího provozu.                                             </t>
  </si>
  <si>
    <t xml:space="preserve">29 112 282
</t>
  </si>
  <si>
    <t>podána žádost o SP</t>
  </si>
  <si>
    <t>Snížení energetické náročnosti školní kuchyně SOŠ a SOU, Hradec Králové Vocelova 1338</t>
  </si>
  <si>
    <t>Střední odborná škola a Střední odborné učiliště, Hradec Králové, Vocelova 1338</t>
  </si>
  <si>
    <t>SEN výměnou původního vybavení za nové. Dojde k pořízení dmrazícího boxu, který nahradí několik pultových mrazniček. Dále bude pořízena multifunkční pánev, elektrický sporák, varný kotel,  myčka nahrazující ruční mytí, atd.</t>
  </si>
  <si>
    <t>realizace 2026</t>
  </si>
  <si>
    <t>Snížení energetické náročnosti budov v nemocnici Nový Bydžov - objekt ubytovny (st.p.č. 2073)</t>
  </si>
  <si>
    <t xml:space="preserve">Předmětem záměru je výměna otvorových výplní, zateplení obvodového pláště a rovné střechy.
</t>
  </si>
  <si>
    <t>10.604276</t>
  </si>
  <si>
    <t>Instalace fotovoltaické elektrárny na střechách zařízení Domov sociální péče Tmavý Důl</t>
  </si>
  <si>
    <t>Domov sociální péče Tmavý Důl</t>
  </si>
  <si>
    <t>Snížení energetické náročnosti školní kuchyně SPŠ, SOŠ a SOU, Hradec Králové</t>
  </si>
  <si>
    <t>Střední průmyslová škola, Střední odborná škola a Střední odborné učiliště, Hradec Králové</t>
  </si>
  <si>
    <t>SEN výměnou původního vybavení za nové. Dojde k pořízení dvou konvektomatů. Dále dojde k dovybavení o multifunkční pánev, která nebyla dříve součástí kuchyně.</t>
  </si>
  <si>
    <t>Snížení energetické náročnosti SPOŠ Dvůr Králové n. Labem - M. Horákové 141</t>
  </si>
  <si>
    <t>V rámci projektu bude provedeno zateplení obálky budovy a zateplení půdy. Budova není památkově chráněna.</t>
  </si>
  <si>
    <t>Instalace fotovoltaické elektrárny na střechách zařízení Domečky Rychnov nad Kněžnou</t>
  </si>
  <si>
    <t>Domečky Rychnov nad Kněžnou</t>
  </si>
  <si>
    <t>Instalace fotovoltaické elektrárny na střechách zařízení Domovy na Orlici v Albrechticích nad Orlicí</t>
  </si>
  <si>
    <t>Domovy na Orlici</t>
  </si>
  <si>
    <t>Albrechtice nad Orlicí</t>
  </si>
  <si>
    <t>Instalace FVE Domovy na Třešňovce, Česká Skalice</t>
  </si>
  <si>
    <t>Snížení energetické náročnosti SOŠ a SOU Vocelova - Vážní</t>
  </si>
  <si>
    <t>Střední odborná škola a Střední odborné učiliště Vocelova 1338, Hradec Králové</t>
  </si>
  <si>
    <t>Plánováno je zateplení obálky budovy vč. výměny oken rekonstrukce osvětlení vč. rozvodů. Potenciálně možná instalace FVE a nabíjecí stanice na elektromobil. Dále pak nový zdroj vytápění a VZT. Aktuálně je horkovod z Opatovic.
Realizací vzniknou dvě dílny, zázemí pro žáky a učitele (WC, šatny. kanceláře, umývárny,...). Budova není památkově chráněna.</t>
  </si>
  <si>
    <t>Snížení energetické náročnosti MZPŠ Trutnov</t>
  </si>
  <si>
    <t>Mateřská škola, Základní škola a Praktická škola, Trutnov</t>
  </si>
  <si>
    <t>Plánováno je zateplení obálky budovy, výměna výplní, oprava střechy, podsekání budovy a rekonstrukce otopné soustavy. V učebnách bude povinná instalace VZT. Dojde i k výměně svítidel za nová LED světla.
Dále je v plánu rekonstrukce vodovodního systému a výměna podlahových krytin.
Budova není památkově chráněna.</t>
  </si>
  <si>
    <t>Snížení energetické náročnosti DMIŠJ, HK - Hradecká 1204/5</t>
  </si>
  <si>
    <t xml:space="preserve">Domov mládeže, internát a školní jídelna, Hradec Králové, Vocelova 1469/5
</t>
  </si>
  <si>
    <t>Snížení energetické náročnosti DD Potštejn - hlavní budova</t>
  </si>
  <si>
    <t>Potštejn</t>
  </si>
  <si>
    <t>Snížení energetické náročnosti SZŠ a SOU CHKT - učebny</t>
  </si>
  <si>
    <t>Příprava VZ na PD</t>
  </si>
  <si>
    <t>Snížení energetické náročnosti DD Potštejn - vedlejší budova</t>
  </si>
  <si>
    <t xml:space="preserve">Snížení energetické náročnosti SZŠ a SOU CHKT - garáže </t>
  </si>
  <si>
    <t>Investice/ energetika</t>
  </si>
  <si>
    <t>Energetické konzultační a informační místo Královéhradeckého kraje</t>
  </si>
  <si>
    <t>Vytvoření energetického konzultačního místa pro Královéhradecký kraj, cílová skupina zejména obce I. a II. stupně, vytvoření min. 8 FTE, zavedení energetického managementu v 280 budovách v majetku obcí, konzultační činnost v oblasti energetického managementu, nákupu energií, sdílení EE z OZE, akcelerační zóny atd.</t>
  </si>
  <si>
    <t>3.3.3 Zavádění energetického managementu</t>
  </si>
  <si>
    <t>předpoklad realizace 2026-2028 (+2029 UDR)</t>
  </si>
  <si>
    <t>ZZS KHK - výstavba výjezdového stanoviště v Jičíně</t>
  </si>
  <si>
    <t>KHK/ZZS</t>
  </si>
  <si>
    <t xml:space="preserve">Předmětem je výstavba výjezdového stanoviště v Jičíně na pozemcích p.p.č. 864/5 v k.ú. Robousy a obci Jičín o rozloze 2 829 m2, vlastníkem je město Jičín.
</t>
  </si>
  <si>
    <t>5. Vyvážený rozvoj a správa území</t>
  </si>
  <si>
    <t>5.2 Efektivní a transparentní veřejná správa a krizové řízení kraje</t>
  </si>
  <si>
    <t>5.2.2 Podpora krizového řízení a integrovaného záchranného systému</t>
  </si>
  <si>
    <t>probíhá převzetí díla, kolaudace</t>
  </si>
  <si>
    <t xml:space="preserve">Předmětem je digitalizace pagerové sítě, digitalizace radiové sítě, zabezpečení autentifikace uživatelů, zabezpečení perimetru sítě, prostředky pro zachycení, analýzu a řešení kybernetických incidentů, prostředky pro sledování a analýzu provozu sítě, vše vč. souvisejících prací a služeb.
</t>
  </si>
  <si>
    <t>ZZS KHK - zkapacitnění výjezdového stanoviště v Jaroměři</t>
  </si>
  <si>
    <t xml:space="preserve">Předmětem je výstavba výjezdového stanoviště v Jaroměři na pozemcích p.p.č. 3007, p.p.č. 3008/1 v k. ú. a obci Jaroměř o rozloze cca 2580 m2. Pozemek je v majetku města Jaroměř.
</t>
  </si>
  <si>
    <t xml:space="preserve">probíhá příprava VZ na zhotovitele </t>
  </si>
  <si>
    <t>ZZS KHK - výstavba výjezdového stanoviště v Náchodě</t>
  </si>
  <si>
    <t xml:space="preserve">Předmětem je výstavba výjezdového stanoviště v Náchodě na pozemku st. 338/1 v k. ú. a obci Náchod o rozloze 2 753 m2, vlastníkem je město Náchod.
</t>
  </si>
  <si>
    <t>Rekonstrukce a oprava budovy Hradecká 1690</t>
  </si>
  <si>
    <t>Předmětem investičního projektu jsou úpravy stávajícího objektu včetně střechy a opláštění.</t>
  </si>
  <si>
    <t>ZZS KHK - výstavba výjezdového stanoviště v Hořicích</t>
  </si>
  <si>
    <t>Navazující projekt RSK ve vazbě na implementaci programového období EU 2021-2027 (RAP, SRR…), první projekt od 1.1.2024 do 31.12.2025.</t>
  </si>
  <si>
    <t>5.3 Koordinované plánování a vysoká míra spolupráce v území</t>
  </si>
  <si>
    <t>5.3.2 Podpora partnerství, rozvoj místní a nadregionální spolupráce</t>
  </si>
  <si>
    <t>OPTP</t>
  </si>
  <si>
    <t>Navazující projekt RSK ve vazbě na implementaci programového období EU 2021-2027 (RAP, SRR…), druhý projekt od 1.1.2026 do 31.12.2027.</t>
  </si>
  <si>
    <t>Navazující projekt RSK ve vazbě na implementaci programového období EU 2021-2027 (RAP, SRR…), třetí projekt od 1.1. 2028 do 31.12.2029.</t>
  </si>
  <si>
    <t>Centrum duševního zdraví v Královéhradeckém kraji</t>
  </si>
  <si>
    <t>Zvýšení dostupnosti komplexní péče pro osoby s vážným duševním onemocněním rozšířením a stabilizací sítě center duševního zdraví.</t>
  </si>
  <si>
    <t>Zvýšení kybernetické bezpečnosti Oblastní nemocnice Jičín a.s. v oblasti komunikačních sítí</t>
  </si>
  <si>
    <t>ON Jičín</t>
  </si>
  <si>
    <t>Zvýšení kybernetické bezpečnosti Oblastní nemocnice Náchod a.s. v oblasti komunikačních sítí</t>
  </si>
  <si>
    <t>ON Náchod</t>
  </si>
  <si>
    <t>Zvýšení kybernetické bezpečnosti Oblastní nemocnice Trutnov a.s. v oblasti komunikačních s</t>
  </si>
  <si>
    <t>ON Trutnov</t>
  </si>
  <si>
    <t>Nastavení a sjednocení úrovně kybernetické bezpečnosti v nemocnicích Zdravotnického holdingu Královéhradeckého kraje a.s.</t>
  </si>
  <si>
    <t>ZH KHK</t>
  </si>
  <si>
    <t>Realizace technických bezpečnostních opatření podle § 5 odst. 3 zákona č.181/2014 Sb., o kybernetické bezpečnosti.</t>
  </si>
  <si>
    <t>Zajištění EPS v Domovy na Orlici - Albrechtice</t>
  </si>
  <si>
    <t>KHK/MPSV</t>
  </si>
  <si>
    <t>Zajištění EPS v Domovy na Orlici - Borohrádek</t>
  </si>
  <si>
    <t>Borohrádek</t>
  </si>
  <si>
    <t>Zajištění EPS v Domově důchodců Police nad Metují</t>
  </si>
  <si>
    <t>Police nad Metují</t>
  </si>
  <si>
    <t>Léčebná zahrada v areálu ON Náchod</t>
  </si>
  <si>
    <t xml:space="preserve">13 462 166,02
</t>
  </si>
  <si>
    <t xml:space="preserve">5 256 168,65
</t>
  </si>
  <si>
    <t>Zajištění územní ochrany chráněných území Královéhradeckého kraje (inventarizace ZCHÚ)</t>
  </si>
  <si>
    <t>4. Kvalitní a čisté životní prostředí</t>
  </si>
  <si>
    <t xml:space="preserve">4.1 Biodiverzita a ochrana přírody a krajiny </t>
  </si>
  <si>
    <t>Instalace QR kódu na hraničníky ZCHÚ jako prvku návštěvnické infrastruktury</t>
  </si>
  <si>
    <t>Snížení energetické náročnosti budovy MŠ, Trutnov, Na Struze 124</t>
  </si>
  <si>
    <t>VZ na projektanta</t>
  </si>
  <si>
    <t>Česká republika</t>
  </si>
  <si>
    <t>Operační program Česko-Polsko</t>
  </si>
  <si>
    <t>Evropská komise</t>
  </si>
  <si>
    <t>Fond rozvoje a reprodukce</t>
  </si>
  <si>
    <t>Integrovaný regionální operační program</t>
  </si>
  <si>
    <t>Integrované územní investice</t>
  </si>
  <si>
    <t>Královéhradecký kraj</t>
  </si>
  <si>
    <t>Modernizační fond</t>
  </si>
  <si>
    <t>Ministerstvo práce a sociálních věcí</t>
  </si>
  <si>
    <t>MŠMT</t>
  </si>
  <si>
    <t>Ministerstvo školství, mládeže a tělovýchovy</t>
  </si>
  <si>
    <t>Národní plán obnovy</t>
  </si>
  <si>
    <t>NPPCRR</t>
  </si>
  <si>
    <t>Národní program podpory cestovního ruchu v regionech</t>
  </si>
  <si>
    <t>Operační program Jan Amos Komenský</t>
  </si>
  <si>
    <t>OPTAK</t>
  </si>
  <si>
    <t>Operační program Technologie a aplikace pro konkurenceschopnost</t>
  </si>
  <si>
    <t>Operační program Zaměstnanost+</t>
  </si>
  <si>
    <t>OP Životní prostředí</t>
  </si>
  <si>
    <t>PZ</t>
  </si>
  <si>
    <t>Průmyslová zóna Solnice - Kvasiny</t>
  </si>
  <si>
    <t>Regionální akční plán</t>
  </si>
  <si>
    <t>SFDI</t>
  </si>
  <si>
    <t>Státní fond dopravní infrastruktury</t>
  </si>
  <si>
    <t>Stav projektu</t>
  </si>
  <si>
    <t xml:space="preserve">Realizace </t>
  </si>
  <si>
    <t>Zrušen</t>
  </si>
  <si>
    <t>toto je dotace pro CIRI, za celý projekt to je cca 62 mil.; přesná výše bude známa až dle MPO verdiktu v září</t>
  </si>
  <si>
    <t>projekt končí v X/2026</t>
  </si>
  <si>
    <t>rozpočet celého konsorcia, projekt končí v dubnu 2026</t>
  </si>
  <si>
    <t>vydané SP, byly zahájeny stavební práce</t>
  </si>
  <si>
    <t>II/252 Temný Důl – Horní Malá Úpa</t>
  </si>
  <si>
    <t>II/302 Broumov – Otovice 1. část Velká Ves - z Broumova po hranice katastru Otovic</t>
  </si>
  <si>
    <t>Zkolaudováno, zkušební provoz, následovat bude ještě oprava v DIGP</t>
  </si>
  <si>
    <t>ČR + EU</t>
  </si>
  <si>
    <t>Stavba dokončena, příprava na kolaudaci, nyní předčasné užívání</t>
  </si>
  <si>
    <t>II/318 - II/321 Častolovice, obchvat - II. etapa</t>
  </si>
  <si>
    <t>Rekonstrukce komunikace II. třídy včetně vybudování stoupacích pruhů. Celková délka 3,7 km.</t>
  </si>
  <si>
    <t>II/303 Hronov, obchvat</t>
  </si>
  <si>
    <t>Výstavba silnice II. třídy ve vlastnictví Královéhradeckého kraje. Celková délka je 1 km  včetně jednoho mostního objektu a 4 úrovňové křižovatky</t>
  </si>
  <si>
    <t>III/32115, III/32116 Masty – lom</t>
  </si>
  <si>
    <t>Rekonstrukce komunikace III. třídy. Celková délka úseku je 1,868 km.</t>
  </si>
  <si>
    <t>Bílý Újezd</t>
  </si>
  <si>
    <t>Vybudování léčebné zahrady pro pacienty, personál a návštěvníky nemocnice</t>
  </si>
  <si>
    <t>Instalace EPS v objektu</t>
  </si>
  <si>
    <t>Snížení energetické náročnosti budovy MŠ</t>
  </si>
  <si>
    <t>Inventarizace stavu ZCHÚ</t>
  </si>
  <si>
    <t>4.1.1 Aktivní ochrana přírody a krajiny a péče o krajinu</t>
  </si>
  <si>
    <t>dokončena PD, schválen příslib financování na stavební práce dne 12.05.2025
Dne 24.02.2026 vyhlášeno VŘ na dodavatele stavby.</t>
  </si>
  <si>
    <t>akce probíhá a měla by být hotova do konce roku 2025
Akce stavebně dokončena a předána k užívání.</t>
  </si>
  <si>
    <t>stavební práce probíhají, předpokl. dokončení na pomezí r. 2025 /2026
Zahájení ostrého provozu od 09/2026.</t>
  </si>
  <si>
    <t>vybrán dodavatel PD;
probíhá zpracování PD</t>
  </si>
  <si>
    <t>došlo k navýšení ceny, schváleno navýšení příslibu 08.09.2025;
Dne 27. 4. 2026 bylo radou kraje schváleno vyhlášení VŘ</t>
  </si>
  <si>
    <t xml:space="preserve">Výstavba/přestavba psychiatrického odd. ON Jičín (v souladu s reformou psychiatrické péče), navýšení lůžkové kapacity akutní péče na 21 nových lůžek (celkem 42 l), harmonogram výzvy - vazba na pavilon A, akutní lůžková péče, psychiatrie
</t>
  </si>
  <si>
    <t>dosud není rozhodnuto o realizaci</t>
  </si>
  <si>
    <t>byla realizována VZ na dodavatele stavby - dodavatel vybrán; probíhá kontrola a hodnocení nabídek na TDS+KooBOZP</t>
  </si>
  <si>
    <t>akce schválena, schválen finanční příslib, v r. 2026 bude vypsána architektonická soutěž</t>
  </si>
  <si>
    <t>V r. 2026 bude zpracována komplexní provozně-dispoziční zjednodušená studie na areál ON v Trutnově, která bude řešit celkový rozvoj a  logistiku ON.</t>
  </si>
  <si>
    <t>KHK/FRR</t>
  </si>
  <si>
    <t>vysoutěžen správce stavby; zpracování podkladů zadávacího řízení pro vypsání VZ metodou design&amp;build</t>
  </si>
  <si>
    <t>požádáno o dotační titul</t>
  </si>
  <si>
    <t>zpracování podkladů pro vyhlášení VZ na dodavatele stavby před dokončením</t>
  </si>
  <si>
    <t>probíhají jednání s HZS o spolupráci při výstavbě</t>
  </si>
  <si>
    <t>SC 5.3 Koordinované plánování a vysoká míra spolupráce v území</t>
  </si>
  <si>
    <t>Předpoklad realizace 1.1.-31.12.2027</t>
  </si>
  <si>
    <t>předpoklad realizace 01/2028–12/2029</t>
  </si>
  <si>
    <t>realizace 01/2024–12/2025</t>
  </si>
  <si>
    <t>realizace 01/2026–12/2027</t>
  </si>
  <si>
    <t xml:space="preserve">Jedná se o záměr rekonstrukce objektu v Jaroměři. Aktuálně však není zájem města o přípravu tohoto projektu. </t>
  </si>
  <si>
    <t xml:space="preserve">Připravena projektová dokumentace. S ohledem na skutečnost, že nejsou finanční prostředky z rozpočtů vyšší úrovně, je další postup realizace projektu pozastaven. </t>
  </si>
  <si>
    <t>Stále nejsou dokončeny stavební práce, dle aktuálně platného Dodatku č. 6 kolaudace do 1/2 května 2026, v přípravě dodatek č. 7</t>
  </si>
  <si>
    <t xml:space="preserve">Záměr je v souladu se Strategií KHK v oblasti sociálních služeb. Jedná se o vybudování/nákup objektu pro poskytování služeb pro osoby s postižením tak, aby BD Hajnice mohla řešit péči o dětské klienty v souladu s aktualizovanými právními předpisy v oblasti sociálních služeb a aktuální potřebností. </t>
  </si>
  <si>
    <t xml:space="preserve">Vypracovaná projektová dokumentace. Projekt je možné realizovat po přesunu klientek stávajícího DOZP. Toto je limitující faktor, souvisí s realizací návazných projektů. Termín realizace tedy není zatím určen. </t>
  </si>
  <si>
    <t xml:space="preserve">V červnu 2026 by měl být do RK předložen návrh na finální řešení využití objektu v nemocnici RnK tak, aby mohla být zahájena příprava přestavby nemocničního objektu na lůžka sociálně-zdravotních služeb. </t>
  </si>
  <si>
    <t xml:space="preserve">Projekt byl zamýšlen v objektu v Dobrušce, který město nabízelo KHK k využití. Aktuálně se změnily priority města k využití objektu. Proto je v další úvaze promítáno, že by KHK využil přestavbu areálu bývalého učiliště v Opočně. </t>
  </si>
  <si>
    <t xml:space="preserve">V průběhu přípravy zadání PD bylo rozhodnuto o postupu směřujícího k nahrazení stávajícího objektu novou výstavbou. Bylo připravováno zadání PD. V současné době zastaveno - výměna ředitelky zařízení. Příprava PD by měla pokračovat v průběhu 26, 27. </t>
  </si>
  <si>
    <t xml:space="preserve">Příprava nerealizována, probíhá jednání o nabídce pozemků. </t>
  </si>
  <si>
    <t xml:space="preserve">V tuto chvíli proběhly částečně nákupy objektů pro poskytování služeb DOZP v regionu Trutnovsko. To umožnilo poskytovateli BD Hajnice částečně řešit situaci osob se zdravotním postižením s akutní potřebou péče. Další realizace kapacit bude záviset na vývoji poptávky. </t>
  </si>
  <si>
    <t xml:space="preserve">Probíhá připomínkování stavební dokumentace. Předpoklad realizace z vlastních prostředků KHK v roce 2027 - 2028. </t>
  </si>
  <si>
    <t xml:space="preserve">Probíhají jednání s městem Pilníkov zaměřená na úpravu vztahů v souvislosti s nákupem pozemku a vybudováním související infrastruktury. </t>
  </si>
  <si>
    <t xml:space="preserve">Projekt bude řešen za předpokladu, že by byly prostředky na demolici objektu z programu na řešení brownfieldů. V tuto chvíli se jedná pouze o záměr. </t>
  </si>
  <si>
    <t xml:space="preserve">Jedná se o projektový záměr v souladu se Strategií Královéhradeckého kraje v oblasti sociálních služeb. Potřebnost rozvoje služeb pro osoby s duševním onemocněním. Aktuálně je zvažována varianta možného využití pozemku ve Dvoře Králové nad Labem. </t>
  </si>
  <si>
    <t>Kompletní obnova stávajících serverů včetně odpovídajících licencí virtualizační vrstvy (VMware), síťové a SAN infrastruktury a diskových úložišť pro data kraje. Včetně servisní podpory na 7 let.</t>
  </si>
  <si>
    <t>Příprava VZ</t>
  </si>
  <si>
    <t>CrossBiz – Přeshraniční podnikání bez bariér</t>
  </si>
  <si>
    <t>KHK/Okresní hospodářská komora Liberec / Karkonoska Agencja Rozwoju Regionalnego S.A. / Okresní hospodářská komora v Jablonci nad Nisou / Sudecka Izba Przemysłowo-Handlowa w Świdnicy / ESÚS NOVUM</t>
  </si>
  <si>
    <t>Projekt reaguje na nedostatek srozumitelných a prakticky využitelných informací a podpory pro MSP v česko-polském příhraničí. Prostřednictvím platformy CrossBiz Hub, cíleného poradenství a podpory účasti na oborových akcích podporuje vstup MSP na trh sousední země a rozvoj jejich přeshraničních podnikatelských aktivit. Cílem je posílit konkurenceschopnost MSP, snížit přeshraniční bariéry a podpořit udržitelný rozvoj podnikání v příhraničí.</t>
  </si>
  <si>
    <t>Původní název "Podpora lokální ekonomiky v česko-polském příhraničí".
Realizace 01.01.2027 - 30.06.2029 (pokud bude poskytnuta dotace)</t>
  </si>
  <si>
    <t>KHK / Evropské seskupení pro územní spolupráci NOVUM</t>
  </si>
  <si>
    <t>Realizace 2025</t>
  </si>
  <si>
    <t>KHK / Województwo Dolnośląskie</t>
  </si>
  <si>
    <t>Předmětem projektu je realizace dvou dvoudenních studijních návštěv na území Polska, jejichž cílem je posílení a rozvoj přeshraniční spolupráce mezi regionálními institucemi z České republiky a Polska. V rámci návštěv budou realizována pracovní setkání a výměna zkušeností zaměřená na prezentaci výsledků společných projektů, identifikaci rozdílů ve fungování institucí a vymezení oblastí s největším potenciálem spolupráce, včetně rozvoje sítě kontaktů mezi institucemi.</t>
  </si>
  <si>
    <t>Modernizace silnic Broumov - Tłumaczów - Radków</t>
  </si>
  <si>
    <t>KHK / Powiat Kłodzki</t>
  </si>
  <si>
    <t>V rámci projektu je naplánována modernizace úseků regionálních komunikací navazujících na obou stranách hranice na společný hraniční přechod. Následné zvýšení přeshraniční mobility přispěje k udržitelnému hospodářskému rozvoji této části pohraničí. Bude provázeno zvýšením bezpečnosti dopravy a snížením negativního vlivu dopravy na životní prostření.</t>
  </si>
  <si>
    <t>Realizace 5/2026 - 11/2026</t>
  </si>
  <si>
    <t>Česko-polská partnerská spolupráce</t>
  </si>
  <si>
    <t>Doprava / RR</t>
  </si>
  <si>
    <t xml:space="preserve">Výstavba nového objektu DOZP (12 lůžek) v lokalitě Častolovice. Probíhá aktualizace PD, zároveň bude zahájena výstavba oplocení a opěrné zdi.
</t>
  </si>
  <si>
    <t xml:space="preserve">Sociální rehabilitace v lokalitě Nové Město nad Metují (Hradčany) / Rozvoj dostupnosti komunitních sociálních služeb - výstavba zázemí služby CHB v lokalitě Nové Město nad Metují
</t>
  </si>
  <si>
    <t>II/302 Starostín Broumov - hranice PR-ČR (Velká Ves- Otovice - hranice ČR/PL)</t>
  </si>
  <si>
    <r>
      <t xml:space="preserve">Zásobník projektových záměrů Královéhradeckého kraje a jeho organizací pro programové období 2021-2027: </t>
    </r>
    <r>
      <rPr>
        <sz val="13"/>
        <rFont val="Calibri"/>
        <family val="2"/>
        <scheme val="minor"/>
      </rPr>
      <t xml:space="preserve">akční plán 2025+ </t>
    </r>
    <r>
      <rPr>
        <sz val="13"/>
        <color rgb="FFED0000"/>
        <rFont val="Calibri"/>
        <family val="2"/>
        <charset val="238"/>
        <scheme val="minor"/>
      </rPr>
      <t>(červen 2026)</t>
    </r>
  </si>
  <si>
    <t>Domov se zvláštním režimem Hradecko</t>
  </si>
  <si>
    <t>Žijeme v komunitě fáze 4</t>
  </si>
  <si>
    <t>III/2952 Dolní Kalná, rekonstrukce opěrné zdi a propustku + autobus. zast.</t>
  </si>
  <si>
    <t>Most ev. č. 280-011 LIBAN  p. Libání u železn. p.</t>
  </si>
  <si>
    <t>Obnova technologického centra Královéhradeckého kraje</t>
  </si>
  <si>
    <t>Snížení energetické náročnosti školní tělocvičny SPŠ EL a IT, Dobruška</t>
  </si>
  <si>
    <t>Kybernetická bezpečnost informačních a komunikačních technologií ZZS KHK</t>
  </si>
  <si>
    <t>Regionální stálá konference KHK VII</t>
  </si>
  <si>
    <t>Regionální stálá konference KHK V</t>
  </si>
  <si>
    <t>Regionální stálá konference KHK VI</t>
  </si>
  <si>
    <t>Navazující projekt konsorcia subjektů z Libereckého a Královéhradeckého kraje zaměřený na digitalizaci služeb, kybez a aplikaci AI. Cíl. skupinou jsou i nadále malé a střední firmy a veřejná správa z obou krajů.</t>
  </si>
  <si>
    <t>Z důvodu stěhování školy z Opočna do Nového Města nad Metují stouply potřeby dalších učeben odborného výcviku a ubytování pro žáky školy, současná kapacita je naplněna. Za tímto účelem je budova bývalého Štábu pro tento záměr ideální, ať už z volných prostor, tak i polohy umístění. Budova Štábu by kromě ubytování měla sloužit jako „Dům služeb“, kde by v rámci výuky odborného výcviku bylo provozováno kadeřnictví a kosmetické služby.
Jedná se o kompletní rekonstrukci stávajícího objektu. Jedná se o stavební práce spočívající v přestavbě jednotlivých pater pro nové využití, dále vyřešení sanace vlhkosti, nové zateplení včetně výměny oken, kompletní rozvody elektro, ZTI, UT, VZT.                                                                        
1) Příprava výběrové řízení na projekt ve všech stupních; Smlouva s projektantem podepsána (Energy Benefit), sepsán dodatek č. 1, který rozšířil předmět plnění o pasportizaci sítí celého areálu.
2) Probíhají přípravné projektové práce vč. studie, termín dokončení 15.12.2023</t>
  </si>
  <si>
    <t xml:space="preserve">Vybudování centra obrábění a tváření včetně měřicí techniky - modernizace strojů pro obrábění a tváření
Vytvoření robotického pracoviště svařování  - rozšíření svařovny o robotické  pracoviště s kolaborativním robotem MIG/MAG a s manipulátorem UR 10, které je častým vybavením firem. 
Výukové centrum pro elektromobilitu -  projekt navazuje na projekt IROP Zkvalitnění výuky technických oborů VOŠ a SPŠ RK, který byl realizován v roce 2018. Jeho cílem je dovybavit učebnu automobilní elektroniky o zařízení systému CarTrain Diagnostika a údržba VN baterií a e-učebnic  s příslušenstvím zaměřených na 48V palubní síť.
</t>
  </si>
  <si>
    <t>Rekonstrukce objektů školních dílen a galerie - vytvoření odpovídajícího zázemí pro výuku výtvarných a sochařských oborů.
Součástí záměru je:
- komplexní rekonstrukce dílny č. 519 po bývalé ZKK
- rekonstrukce kompresorové stanice a rozvodu vzduchu
- rekonstrukce a doplnění malířských ateliérů, dílna č. 504 a dva horní ateliéry
- rekonstrukce restaurátorské a kamenické dílny
- rekonstrukce sádrovny
- rekonstrukce galerie
- depozitář žákovských prací sochařského a kamenosochařského charakteru, skladové prostory
Předmětem rekonstrukčních prací jsou inženýrské sítě) elektřina, voda, kanalizace v některých částech komplexu budov, rozvody stlačeného vzduchu). Výměna světlíků, osvětlení, výměna oken a dveří, řešení spojovacích krčků, řešení bezbariérovosti.</t>
  </si>
  <si>
    <t>Digitální technologie ve 21. století, Fyzika a robotika ve 21. století, Biologie ve 21. století, Chemie ve 21. století, Mediatéka, Zvýšení kvality a dostupnosti infrastruktury pro jazykové vzdělávání a oblast digitálních technologií - stavební úpravy předmětných učeben (zejména rozvody - voda, odpady, elektro, podlahy), pořízení odborného vybavení do laboratoří a jazykových učeben, pořízení "běžného" nábytku do učeben, pořízení techniky - odborná pro výuku, IT, mediální (kamera, fotoaparát,...). Součástí záměru je i vybudování vnitřní konektivity v laboratořích a odborných učebnách a vybudování informačního centra ve sklepních prostorách školy na místě současné již nevyhovující knihovny a v dalších dosud nevyužívaných přilehlých prostorách.</t>
  </si>
  <si>
    <t xml:space="preserve">Rozšíření SR/chráněného bydlení (8 lůžek) v lokalitě Náchodsko pro cílovou skupinu osob s duševním onemocněním. Poskytovatelem služby bude DNSV.
</t>
  </si>
  <si>
    <t>Podpora služeb pro osoby se zdravotním postižením, případně s duševním onemocněním poskytované komunitní formou v průběhu transformačního období. Předpokládaná podpora 2 roky.</t>
  </si>
  <si>
    <t>Obsahem záměru je renovace Domova U Biřičky, budovy Ypsilonka, předmětem rekonstrukce by měly být zejména tyto práce:
- výměna oken, zateplení pláště, střechy
- instalace FVE
- výměna dveří do oddělení, dveří na požární věže, do pokojů a lokálně do ostatních místností (wc, sklady apod.);
- výměna podlahových krytin v pokojích i na chodbách;
- výměna radiátorů
- nové vnitřní omítky a výmalba;
- úprava elekr. instalace (pro TV)
- držáky TV a jejich instalace do zdi
- výměna osvětlení za LED svítidla vhodná pro cílovou skupinu
- rekonstrukce hygienického koutku (obklad, umyvadlo, baterie)
- nábytek do pokojů a prostor pro personál
- rekonstrukce zázemí personálu (kuchyňka, pult)
- kolejnice na záclony a záclony a závěsy; ochrana rohů, zdí chodby, za postelemi apod., v místech vysoké zátěže a výměna madel
- rekonstrukce sociálních zařízení; rekonstrukce stoupaček
- rekonstrukce kuchyněk pro přípravu jídla klientů</t>
  </si>
  <si>
    <t>Nastavení procesů na úrovni kraje a obcí a způsob poskytování služeb tak, aby byla sociální práce na obcích a podpora v sociálních službách poskytována cíleně a efektivně, přispívala sociálnímu začleňování, podpoře života v komunitě a snížení stigmatizace s duševním onemocněním.</t>
  </si>
  <si>
    <t>Jičín - vybudování komunitního DOZP</t>
  </si>
  <si>
    <t xml:space="preserve">Předmětem záměru jsou dvě haly v Jaroměři Josefově, v ulici 5.května (parcelní čísla 556 a 555). Obě budovy i přilehlé pozemky jsou v majetku města Jaroměř. Halu umístěnou na p.č.555 má v dlouhodobém pronájmu MVČ a využívá ji pro depozitární účely. Druhou halu na p.č. 556 zvažuje MVČ výhledově také využívat. V rámci přípravy bude zpracována studie obsahující stavební úpravy obou hal. Předpokládané úpravy budou spočívat v řešení vnějších fasád, výměnu oken, řešení vstupu do budovy, úpravu střešní krytiny, rekonstrukci vnitřních prostor – zabezpečení, elektroinstalace, vytápění budovy, vzduchotechnika. Dále bude řešena možnost instalace FVE. Před objekty hal budou provedeny zpevněné plochy pro příjezd nákladních automobilů s parkovacím stáním. 
</t>
  </si>
  <si>
    <t xml:space="preserve">Objekt čp. 733, v ulici Kladská v Náchodě, je využíván jako depozitář pro sbírkové předměty Muzea Náchodska. Kromě depozitních skladů, se v objektu nacházejí i restaurátorské dílny a kanceláře pro zaměstnance muzea. Předmětem záměru je celková přestavba budovy, která původně sloužila jiným účelům a její využití pro depozitář a s ním spojená pracoviště je pouze provizorní. Demolicí stávající stavby dojde k uvolnění místa pro vybudování 3-4 podlažního objektu, ve kterém vznikne dostatečná prostorová kapacita pro vytvoření depozitáře, kvalitního prostředí pro odborné činnosti i administrativu a kompletního zázemí pro zaměstnance. Objekt bude sdíleným pracovištěm pro Muzeum Náchodska (kanceláře, laboratoře, restaurátorské dílny, příruční depozitáře, provozní prostory, ředitelství, badatelna, digitalizační pracoviště), které využije cca 75% vzniklé užitné plochy a pro Galerii výtvarného umění v Náchodě (kanceláře, příruční depozitáře atd.), která využije cca 25% vzniklé užitné plochy objektu. Společně budou instituce využívat vstup, vertikální komunikace a zásobovací vjezd. V rámci realizace projektu je plánována i revitalizace rozmrazovacího tunelu. </t>
  </si>
  <si>
    <t>V rámci projektu bude provedeno zateplení obálky budovy, rekonstrukce střechy a zateplení půdy. V rámci realizace dojde k částečné výměně koncových svítidel za LED světla a k posouzení celkového stavu elektroinstalace. Je nutné technicky vyřešit vlhkost základů budovy. Budova není památkově chráněná.</t>
  </si>
  <si>
    <t>V rámci je projektu bude provedeno zateplení obálky budovy, výměna schodišťových oken a velkoplošných oken ve vestibulu a výplně otvorů u strojírny výtahů. Potenciálně možná instalace FVE. Bude posouzena vhodnost budovy.
Budova není památkově chráněna.</t>
  </si>
  <si>
    <t>Předmětem projektu je zateplení obálky budovy vč. výměny výplní otvorů, instalace systému nuceného větrání (VZT), rekonstrukce elektroinstalace vč. výměny svítidel a instalace fotovoltaiky na střechu objektu vč. baterií.</t>
  </si>
  <si>
    <t>Plánována je rekonstrukce střechy a půdy, zateplení obálky budovy, izolace základů vč. podřezání, nová LED svítidla, posouzení vhodnosti instalace FVE, VZT a instalace nabíjecích stanic pro elektromobily. Budova není památkově chráněna.</t>
  </si>
  <si>
    <t>Objekt slouží jako garáže a dílny. Je nutná rekonstrukce střešní krytiny, výměna výplní a oprava vnějšího pláště. V dílnách je povinná instalace VZT. V rámci realizace dojde k výměně koncových svítidel za LED světla a k posouzení celkového stavu elektroinstalace.
Objekt se nachází v památkové zóně.</t>
  </si>
  <si>
    <t>Objekt slouží jako dílny a učebny. Je nutná rekonstrukce střešní krytiny, výměna výplní, oprava vnějšího pláště a zateplení obvodového pláště. V učebnách a dílnách je povinná instalace VZT. V rámci realizace dojde k výměně koncových svítidel za LED světla a k posouzení celkového stavu elektroinstalace.
Objekt se nachází v památkové zóně.</t>
  </si>
  <si>
    <t>Instalace tabulek s informacemi a QR kódy v ZCHÚ</t>
  </si>
  <si>
    <t>Předmětem je výstavba výjezdového stanoviště v Hořicích na pozemcích soukromých vlastníků p.p.č. 33/33, p.p.č. 33/40, p.p.č. 44/2 vše v k. ú. Libonice a obci Hořice a pozemcích p.p.č. 33/35, p.p.č. 33/36, p.p.č. 33/41, p.p.č. 33/42, p.p.č. 33/43, p.p.č. 33/44, p.p.č. 44/3 vše v k. ú. Libonice a obci Hořice ve vlastnictví obce Hořice, celková rozloha 9 440 m2.</t>
  </si>
  <si>
    <t>probíhají projektové práce</t>
  </si>
  <si>
    <t>je aktuální, nahrazuje záměr rekonstrukce učeben v objektu Dlouhá 127, podána žádost o stavební povolení</t>
  </si>
  <si>
    <t>zpracována PD, návrh příslibu profinancování předložen ZK dne 20.10.2025, předpoklad realizace 2026;
Dne 23. 2. 2026 rada kraje schválila výsledek VŘ.</t>
  </si>
  <si>
    <t xml:space="preserve">Aktuálně probíhá příprava na zadání architektonické studie objektu v majetku KHK v obci Černožice. </t>
  </si>
  <si>
    <t>Aktuální název: Rozvoj dostupnosti komunitních sociálních služeb - výstavba zázemí služby CHB v lokalitě Nové Město nad Metují
Pouze chráněné bydlení!</t>
  </si>
  <si>
    <t xml:space="preserve">Probíhají jednání s obcí Kvasiny a městysem Solnice. Předpokládané řešení projektu je realizace ze strany obecních samospráv s podporou KHK. Realizace projektu je závislá na dokončení transformačních projektů USP Kvasiny. </t>
  </si>
  <si>
    <t>realizace ukončena, předložena závěrečná zpráva, prozatím neschválena</t>
  </si>
  <si>
    <t xml:space="preserve">Byl vybudován objekt pro poskytování služeb uživatelům. V průběhu realizace přestavby technického a administrativního zázemí služby došlo k technickým problémům a probíhá projektování náhradního objektu. Předpokládá se pokračování výstavby v r. 2027. </t>
  </si>
  <si>
    <t xml:space="preserve">Projekt připraven k registraci, měl by být z prostředků KHK realizován v roce 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</si>
</sst>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Kč&quot;_-;\-* #,##0.00\ &quot;Kč&quot;_-;_-* &quot;-&quot;??\ &quot;Kč&quot;_-;_-@_-"/>
  </numFmts>
  <fonts count="15" x14ac:knownFonts="1">
    <font>
      <sz val="11"/>
      <color theme="1"/>
      <name val="Calibri"/>
      <family val="2"/>
      <charset val="238"/>
      <scheme val="minor"/>
    </font>
    <font>
      <sz val="11"/>
      <color rgb="FF000000"/>
      <name val="Calibri"/>
      <family val="2"/>
      <charset val="238"/>
    </font>
    <font>
      <sz val="8"/>
      <name val="Calibri"/>
      <family val="2"/>
      <charset val="238"/>
      <scheme val="minor"/>
    </font>
    <font>
      <sz val="11"/>
      <color theme="1"/>
      <name val="Calibri"/>
      <family val="2"/>
      <charset val="238"/>
      <scheme val="minor"/>
    </font>
    <font>
      <b/>
      <sz val="11"/>
      <color theme="1"/>
      <name val="Calibri"/>
      <family val="2"/>
      <charset val="238"/>
      <scheme val="minor"/>
    </font>
    <font>
      <sz val="10"/>
      <name val="Arial"/>
      <family val="2"/>
      <charset val="238"/>
    </font>
    <font>
      <b/>
      <sz val="13"/>
      <name val="Calibri"/>
      <family val="2"/>
      <scheme val="minor"/>
    </font>
    <font>
      <sz val="13"/>
      <name val="Calibri"/>
      <family val="2"/>
      <scheme val="minor"/>
    </font>
    <font>
      <sz val="11"/>
      <name val="Calibri"/>
      <family val="2"/>
      <scheme val="minor"/>
    </font>
    <font>
      <b/>
      <sz val="11"/>
      <name val="Calibri"/>
      <family val="2"/>
      <scheme val="minor"/>
    </font>
    <font>
      <strike/>
      <sz val="11"/>
      <name val="Calibri"/>
      <family val="2"/>
      <scheme val="minor"/>
    </font>
    <font>
      <sz val="11"/>
      <name val="Calibri"/>
      <family val="2"/>
    </font>
    <font>
      <sz val="10"/>
      <name val="Calibri"/>
      <family val="2"/>
      <scheme val="minor"/>
    </font>
    <font>
      <i/>
      <sz val="11"/>
      <name val="Calibri"/>
      <family val="2"/>
      <scheme val="minor"/>
    </font>
    <font>
      <sz val="13"/>
      <color rgb="FFED0000"/>
      <name val="Calibri"/>
      <family val="2"/>
      <charset val="238"/>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rgb="FFFFFFFF"/>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1" fillId="0" borderId="0"/>
    <xf numFmtId="44" fontId="3" fillId="0" borderId="0" applyFont="0" applyFill="0" applyBorder="0" applyAlignment="0" applyProtection="0"/>
    <xf numFmtId="0" fontId="5" fillId="0" borderId="0"/>
  </cellStyleXfs>
  <cellXfs count="145">
    <xf numFmtId="0" fontId="0" fillId="0" borderId="0" xfId="0"/>
    <xf numFmtId="0" fontId="4" fillId="0" borderId="0" xfId="0" applyFont="1"/>
    <xf numFmtId="0" fontId="0" fillId="2" borderId="0" xfId="0" applyFill="1"/>
    <xf numFmtId="0" fontId="0" fillId="4" borderId="0" xfId="0" applyFill="1"/>
    <xf numFmtId="0" fontId="0" fillId="6" borderId="0" xfId="0" applyFill="1"/>
    <xf numFmtId="0" fontId="0" fillId="5" borderId="0" xfId="0" applyFill="1"/>
    <xf numFmtId="0" fontId="0" fillId="7" borderId="0" xfId="0" applyFill="1"/>
    <xf numFmtId="0" fontId="6" fillId="0" borderId="1"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3" fontId="8" fillId="0" borderId="1" xfId="0" applyNumberFormat="1" applyFont="1" applyBorder="1" applyAlignment="1">
      <alignment horizontal="right" vertical="center" wrapText="1"/>
    </xf>
    <xf numFmtId="0" fontId="8" fillId="0" borderId="0" xfId="0" applyFont="1" applyAlignment="1">
      <alignment vertical="center" wrapText="1"/>
    </xf>
    <xf numFmtId="0" fontId="9" fillId="2"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3" fontId="9" fillId="8" borderId="1" xfId="0" applyNumberFormat="1" applyFont="1" applyFill="1" applyBorder="1" applyAlignment="1">
      <alignment horizontal="center" vertical="center" wrapText="1"/>
    </xf>
    <xf numFmtId="0" fontId="8" fillId="0" borderId="0" xfId="0" applyFont="1" applyAlignment="1">
      <alignment horizontal="center" vertical="center" wrapText="1"/>
    </xf>
    <xf numFmtId="0" fontId="8" fillId="3" borderId="1" xfId="0" applyFont="1" applyFill="1" applyBorder="1" applyAlignment="1">
      <alignment vertical="center" wrapText="1"/>
    </xf>
    <xf numFmtId="0" fontId="8" fillId="0" borderId="1" xfId="0" applyFont="1" applyBorder="1" applyAlignment="1">
      <alignment vertical="center" wrapText="1"/>
    </xf>
    <xf numFmtId="0" fontId="8" fillId="4"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left" vertical="top" wrapText="1"/>
    </xf>
    <xf numFmtId="0" fontId="8" fillId="2" borderId="1" xfId="0" applyFont="1" applyFill="1" applyBorder="1" applyAlignment="1">
      <alignment horizontal="center" vertical="center" wrapText="1"/>
    </xf>
    <xf numFmtId="3" fontId="8" fillId="0" borderId="1" xfId="0" applyNumberFormat="1" applyFont="1" applyBorder="1" applyAlignment="1">
      <alignment vertical="center" wrapText="1"/>
    </xf>
    <xf numFmtId="0" fontId="10" fillId="0" borderId="0" xfId="0" applyFont="1" applyAlignment="1">
      <alignment vertical="center" wrapText="1"/>
    </xf>
    <xf numFmtId="0" fontId="8" fillId="6" borderId="1" xfId="0" applyFont="1" applyFill="1" applyBorder="1" applyAlignment="1">
      <alignment horizontal="center" vertical="center"/>
    </xf>
    <xf numFmtId="49" fontId="8" fillId="0" borderId="1" xfId="0" applyNumberFormat="1" applyFont="1" applyBorder="1" applyAlignment="1">
      <alignment horizontal="center" vertical="center" wrapText="1"/>
    </xf>
    <xf numFmtId="3" fontId="8" fillId="0" borderId="1" xfId="0" applyNumberFormat="1" applyFont="1" applyBorder="1" applyAlignment="1">
      <alignment horizontal="right" vertical="center"/>
    </xf>
    <xf numFmtId="3" fontId="8" fillId="0" borderId="1" xfId="2" applyNumberFormat="1" applyFont="1" applyFill="1" applyBorder="1" applyAlignment="1">
      <alignment horizontal="right" vertical="center"/>
    </xf>
    <xf numFmtId="0" fontId="11" fillId="0" borderId="1" xfId="0" applyFont="1" applyBorder="1" applyAlignment="1">
      <alignment vertical="center" wrapText="1"/>
    </xf>
    <xf numFmtId="0" fontId="8" fillId="3" borderId="0" xfId="0" applyFont="1" applyFill="1" applyAlignment="1">
      <alignment vertical="center" wrapText="1"/>
    </xf>
    <xf numFmtId="0" fontId="8" fillId="5"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left" vertical="top" wrapText="1"/>
    </xf>
    <xf numFmtId="3" fontId="8" fillId="3" borderId="1" xfId="0" applyNumberFormat="1" applyFont="1" applyFill="1" applyBorder="1" applyAlignment="1">
      <alignment horizontal="right" vertical="center" wrapText="1"/>
    </xf>
    <xf numFmtId="3" fontId="11" fillId="0" borderId="1" xfId="0" applyNumberFormat="1" applyFont="1" applyBorder="1" applyAlignment="1">
      <alignment vertical="center" wrapText="1"/>
    </xf>
    <xf numFmtId="0" fontId="11" fillId="0" borderId="1" xfId="0" applyFont="1" applyBorder="1" applyAlignment="1">
      <alignment horizontal="center" vertical="center" wrapText="1"/>
    </xf>
    <xf numFmtId="0" fontId="8" fillId="0" borderId="1" xfId="1" applyFont="1" applyBorder="1" applyAlignment="1">
      <alignment horizontal="center" vertical="center" wrapText="1"/>
    </xf>
    <xf numFmtId="0" fontId="8" fillId="0" borderId="1" xfId="1" applyFont="1" applyBorder="1" applyAlignment="1">
      <alignment horizontal="left" vertical="top" wrapText="1"/>
    </xf>
    <xf numFmtId="3" fontId="8" fillId="3" borderId="1" xfId="0" applyNumberFormat="1" applyFont="1" applyFill="1" applyBorder="1" applyAlignment="1">
      <alignment horizontal="right" vertical="center"/>
    </xf>
    <xf numFmtId="3" fontId="8" fillId="3" borderId="1" xfId="0" applyNumberFormat="1" applyFont="1" applyFill="1" applyBorder="1" applyAlignment="1">
      <alignment vertical="center" wrapText="1"/>
    </xf>
    <xf numFmtId="0" fontId="8" fillId="3" borderId="1" xfId="0" applyFont="1" applyFill="1" applyBorder="1" applyAlignment="1">
      <alignment horizontal="center" vertical="center"/>
    </xf>
    <xf numFmtId="49" fontId="8" fillId="3" borderId="1" xfId="0" applyNumberFormat="1" applyFont="1" applyFill="1" applyBorder="1" applyAlignment="1">
      <alignment horizontal="left" vertical="top" wrapText="1"/>
    </xf>
    <xf numFmtId="16" fontId="8" fillId="0" borderId="1" xfId="0" applyNumberFormat="1" applyFont="1" applyBorder="1" applyAlignment="1">
      <alignment vertical="center" wrapText="1"/>
    </xf>
    <xf numFmtId="0" fontId="8" fillId="3" borderId="1" xfId="3" applyFont="1" applyFill="1" applyBorder="1" applyAlignment="1">
      <alignment horizontal="left" vertical="center" wrapText="1"/>
    </xf>
    <xf numFmtId="0" fontId="8" fillId="3" borderId="1" xfId="3" applyFont="1" applyFill="1" applyBorder="1" applyAlignment="1">
      <alignment horizontal="left" vertical="top" wrapText="1"/>
    </xf>
    <xf numFmtId="0" fontId="8" fillId="3" borderId="1" xfId="3" applyFont="1" applyFill="1" applyBorder="1" applyAlignment="1">
      <alignment horizontal="center" vertical="center" wrapText="1"/>
    </xf>
    <xf numFmtId="0" fontId="12" fillId="0" borderId="1" xfId="0" applyFont="1" applyBorder="1" applyAlignment="1">
      <alignment horizontal="left" vertical="top" wrapText="1"/>
    </xf>
    <xf numFmtId="0" fontId="8" fillId="0" borderId="1" xfId="3" applyFont="1" applyBorder="1" applyAlignment="1">
      <alignment horizontal="left" vertical="top" wrapText="1"/>
    </xf>
    <xf numFmtId="3" fontId="11" fillId="0" borderId="1" xfId="0" applyNumberFormat="1" applyFont="1" applyBorder="1" applyAlignment="1">
      <alignment wrapText="1"/>
    </xf>
    <xf numFmtId="0" fontId="10" fillId="3" borderId="0" xfId="0" applyFont="1" applyFill="1" applyAlignment="1">
      <alignment vertical="center" wrapText="1"/>
    </xf>
    <xf numFmtId="49" fontId="8" fillId="3" borderId="1" xfId="0" applyNumberFormat="1" applyFont="1" applyFill="1" applyBorder="1" applyAlignment="1">
      <alignment horizontal="left" vertical="center" wrapText="1"/>
    </xf>
    <xf numFmtId="0" fontId="8" fillId="0" borderId="1" xfId="0" applyFont="1" applyBorder="1" applyAlignment="1" applyProtection="1">
      <alignment vertical="center" wrapText="1"/>
      <protection locked="0"/>
    </xf>
    <xf numFmtId="3" fontId="8" fillId="0" borderId="1" xfId="0" applyNumberFormat="1" applyFont="1" applyBorder="1" applyAlignment="1" applyProtection="1">
      <alignment horizontal="right" vertical="center"/>
      <protection locked="0"/>
    </xf>
    <xf numFmtId="0" fontId="8" fillId="0" borderId="6" xfId="0" applyFont="1" applyBorder="1" applyAlignment="1">
      <alignment vertical="center" wrapText="1"/>
    </xf>
    <xf numFmtId="0" fontId="11" fillId="0" borderId="1" xfId="0" applyFont="1" applyBorder="1" applyAlignment="1">
      <alignment vertical="center"/>
    </xf>
    <xf numFmtId="3" fontId="11" fillId="0" borderId="0" xfId="0" applyNumberFormat="1" applyFont="1" applyAlignment="1">
      <alignment vertical="center" wrapText="1"/>
    </xf>
    <xf numFmtId="0" fontId="11" fillId="0" borderId="5" xfId="0" applyFont="1" applyBorder="1" applyAlignment="1">
      <alignment vertical="center" wrapText="1"/>
    </xf>
    <xf numFmtId="0" fontId="11" fillId="0" borderId="5" xfId="0" applyFont="1" applyBorder="1" applyAlignment="1">
      <alignment horizontal="center" vertical="center" wrapText="1"/>
    </xf>
    <xf numFmtId="3" fontId="11" fillId="0" borderId="5" xfId="0" applyNumberFormat="1" applyFont="1" applyBorder="1" applyAlignment="1">
      <alignment vertical="center" wrapText="1"/>
    </xf>
    <xf numFmtId="0" fontId="11" fillId="0" borderId="4" xfId="0" applyFont="1" applyBorder="1" applyAlignment="1">
      <alignment horizontal="center" vertical="center" wrapText="1"/>
    </xf>
    <xf numFmtId="0" fontId="11" fillId="0" borderId="6" xfId="0" applyFont="1" applyBorder="1" applyAlignment="1">
      <alignment vertical="center" wrapText="1"/>
    </xf>
    <xf numFmtId="0" fontId="11" fillId="0" borderId="6" xfId="0" applyFont="1" applyBorder="1" applyAlignment="1">
      <alignment horizontal="center" vertical="center" wrapText="1"/>
    </xf>
    <xf numFmtId="3" fontId="11" fillId="0" borderId="6" xfId="0" applyNumberFormat="1" applyFont="1" applyBorder="1" applyAlignment="1">
      <alignment vertical="center" wrapText="1"/>
    </xf>
    <xf numFmtId="0" fontId="11" fillId="0" borderId="6" xfId="0" applyFont="1" applyBorder="1" applyAlignment="1">
      <alignment vertical="center"/>
    </xf>
    <xf numFmtId="0" fontId="8" fillId="0" borderId="4" xfId="0" applyFont="1" applyBorder="1" applyAlignment="1">
      <alignment horizontal="center" vertical="center" wrapText="1"/>
    </xf>
    <xf numFmtId="0" fontId="8" fillId="0" borderId="6" xfId="0" applyFont="1" applyBorder="1" applyAlignment="1">
      <alignment horizontal="left" vertical="center" wrapText="1"/>
    </xf>
    <xf numFmtId="0" fontId="8" fillId="0" borderId="6" xfId="0" applyFont="1" applyBorder="1" applyAlignment="1">
      <alignment horizontal="center" vertical="center" wrapText="1"/>
    </xf>
    <xf numFmtId="3" fontId="8" fillId="0" borderId="6" xfId="0" applyNumberFormat="1" applyFont="1" applyBorder="1" applyAlignment="1">
      <alignment horizontal="right" vertical="center"/>
    </xf>
    <xf numFmtId="3" fontId="8" fillId="0" borderId="6" xfId="0" applyNumberFormat="1" applyFont="1" applyBorder="1" applyAlignment="1">
      <alignment horizontal="right" vertical="center" wrapText="1"/>
    </xf>
    <xf numFmtId="3" fontId="8" fillId="0" borderId="6" xfId="0" applyNumberFormat="1" applyFont="1" applyBorder="1" applyAlignment="1">
      <alignment vertical="center" wrapText="1"/>
    </xf>
    <xf numFmtId="0" fontId="8" fillId="0" borderId="6" xfId="0" applyFont="1" applyBorder="1" applyAlignment="1">
      <alignment horizontal="left" vertical="top" wrapText="1"/>
    </xf>
    <xf numFmtId="0" fontId="8" fillId="4" borderId="6" xfId="0" applyFont="1" applyFill="1" applyBorder="1" applyAlignment="1">
      <alignment horizontal="center" vertical="center" wrapText="1"/>
    </xf>
    <xf numFmtId="0" fontId="11" fillId="0" borderId="7" xfId="0" applyFont="1" applyBorder="1" applyAlignment="1">
      <alignment vertical="center" wrapText="1"/>
    </xf>
    <xf numFmtId="3" fontId="13" fillId="0" borderId="1" xfId="0" applyNumberFormat="1" applyFont="1" applyBorder="1" applyAlignment="1">
      <alignment horizontal="right" vertical="center" wrapText="1"/>
    </xf>
    <xf numFmtId="0" fontId="8" fillId="0" borderId="1" xfId="0" applyFont="1" applyBorder="1" applyAlignment="1">
      <alignment horizontal="left" vertical="center"/>
    </xf>
    <xf numFmtId="0" fontId="8" fillId="0" borderId="1" xfId="0" applyFont="1" applyBorder="1"/>
    <xf numFmtId="0" fontId="8" fillId="0" borderId="1" xfId="3" applyFont="1" applyBorder="1" applyAlignment="1">
      <alignment horizontal="left" vertical="center" wrapText="1"/>
    </xf>
    <xf numFmtId="0" fontId="8" fillId="0" borderId="1" xfId="3" applyFont="1" applyBorder="1" applyAlignment="1">
      <alignment horizontal="center" vertical="top" wrapText="1"/>
    </xf>
    <xf numFmtId="0" fontId="8" fillId="3" borderId="1" xfId="1" applyFont="1" applyFill="1" applyBorder="1" applyAlignment="1">
      <alignment horizontal="center" vertical="center" wrapText="1"/>
    </xf>
    <xf numFmtId="0" fontId="8" fillId="3" borderId="1" xfId="3" applyFont="1" applyFill="1" applyBorder="1" applyAlignment="1">
      <alignment vertical="center" wrapText="1"/>
    </xf>
    <xf numFmtId="49" fontId="8" fillId="3" borderId="1"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8" xfId="3" applyFont="1" applyBorder="1" applyAlignment="1">
      <alignment horizontal="left" vertical="center" wrapText="1"/>
    </xf>
    <xf numFmtId="0" fontId="8" fillId="0" borderId="8" xfId="1" applyFont="1" applyBorder="1" applyAlignment="1">
      <alignment horizontal="center" vertical="center" wrapText="1"/>
    </xf>
    <xf numFmtId="0" fontId="8" fillId="0" borderId="8" xfId="3" applyFont="1" applyBorder="1" applyAlignment="1">
      <alignment vertical="center" wrapText="1"/>
    </xf>
    <xf numFmtId="0" fontId="8" fillId="0" borderId="8" xfId="0" applyFont="1" applyBorder="1" applyAlignment="1">
      <alignment horizontal="left" vertical="top" wrapText="1"/>
    </xf>
    <xf numFmtId="3" fontId="8" fillId="0" borderId="8" xfId="0" applyNumberFormat="1" applyFont="1" applyBorder="1" applyAlignment="1">
      <alignment horizontal="right" vertical="center"/>
    </xf>
    <xf numFmtId="3" fontId="8" fillId="0" borderId="8" xfId="0" applyNumberFormat="1" applyFont="1" applyBorder="1" applyAlignment="1">
      <alignment vertical="center" wrapText="1"/>
    </xf>
    <xf numFmtId="0" fontId="8" fillId="0" borderId="8" xfId="0" applyFont="1" applyBorder="1" applyAlignment="1">
      <alignment vertical="center" wrapText="1"/>
    </xf>
    <xf numFmtId="0" fontId="8" fillId="0" borderId="10" xfId="0" applyFont="1" applyBorder="1" applyAlignment="1">
      <alignment horizontal="center" vertical="center" wrapText="1"/>
    </xf>
    <xf numFmtId="0" fontId="8" fillId="0" borderId="10" xfId="0" applyFont="1" applyBorder="1" applyAlignment="1">
      <alignment horizontal="left" vertical="center" wrapText="1"/>
    </xf>
    <xf numFmtId="0" fontId="8" fillId="0" borderId="10" xfId="0" applyFont="1" applyBorder="1" applyAlignment="1">
      <alignment horizontal="left" vertical="top" wrapText="1"/>
    </xf>
    <xf numFmtId="3" fontId="11" fillId="0" borderId="10" xfId="0" applyNumberFormat="1" applyFont="1" applyBorder="1" applyAlignment="1">
      <alignment wrapText="1"/>
    </xf>
    <xf numFmtId="49" fontId="8" fillId="0" borderId="10" xfId="0" applyNumberFormat="1" applyFont="1" applyBorder="1" applyAlignment="1">
      <alignment horizontal="left" vertical="top" wrapText="1"/>
    </xf>
    <xf numFmtId="0" fontId="8" fillId="0" borderId="8" xfId="0" applyFont="1" applyBorder="1" applyAlignment="1">
      <alignment horizontal="left" vertical="center" wrapText="1"/>
    </xf>
    <xf numFmtId="3" fontId="11" fillId="0" borderId="8" xfId="0" applyNumberFormat="1" applyFont="1" applyBorder="1" applyAlignment="1">
      <alignment wrapText="1"/>
    </xf>
    <xf numFmtId="0" fontId="8" fillId="6" borderId="8" xfId="0" applyFont="1" applyFill="1" applyBorder="1" applyAlignment="1">
      <alignment horizontal="center" vertical="center"/>
    </xf>
    <xf numFmtId="49" fontId="8" fillId="0" borderId="8" xfId="0" applyNumberFormat="1" applyFont="1" applyBorder="1" applyAlignment="1">
      <alignment horizontal="left" vertical="top" wrapText="1"/>
    </xf>
    <xf numFmtId="3" fontId="8" fillId="0" borderId="8" xfId="0" applyNumberFormat="1" applyFont="1" applyBorder="1" applyAlignment="1">
      <alignment horizontal="right" vertical="center" wrapText="1"/>
    </xf>
    <xf numFmtId="0" fontId="8" fillId="4" borderId="8"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11" xfId="0" applyFont="1" applyBorder="1" applyAlignment="1">
      <alignment horizontal="left" vertical="center" wrapText="1"/>
    </xf>
    <xf numFmtId="0" fontId="8" fillId="0" borderId="11" xfId="0" applyFont="1" applyBorder="1" applyAlignment="1">
      <alignment horizontal="left" vertical="top" wrapText="1"/>
    </xf>
    <xf numFmtId="3" fontId="8" fillId="0" borderId="11" xfId="0" applyNumberFormat="1" applyFont="1" applyBorder="1" applyAlignment="1">
      <alignment horizontal="right" vertical="center" wrapText="1"/>
    </xf>
    <xf numFmtId="0" fontId="8" fillId="0" borderId="11" xfId="0" applyFont="1" applyBorder="1" applyAlignment="1">
      <alignment vertical="center" wrapText="1"/>
    </xf>
    <xf numFmtId="3" fontId="8" fillId="0" borderId="9" xfId="0" applyNumberFormat="1" applyFont="1" applyBorder="1" applyAlignment="1">
      <alignment horizontal="right" vertical="center" wrapText="1"/>
    </xf>
    <xf numFmtId="0" fontId="8" fillId="0" borderId="9" xfId="0" applyFont="1" applyBorder="1" applyAlignment="1">
      <alignment vertical="center" wrapText="1"/>
    </xf>
    <xf numFmtId="0" fontId="8" fillId="4" borderId="11" xfId="0" applyFont="1" applyFill="1" applyBorder="1" applyAlignment="1">
      <alignment horizontal="center" vertical="center" wrapText="1"/>
    </xf>
    <xf numFmtId="3" fontId="8" fillId="0" borderId="9" xfId="0" applyNumberFormat="1" applyFont="1" applyBorder="1" applyAlignment="1">
      <alignment vertical="center" wrapText="1"/>
    </xf>
    <xf numFmtId="0" fontId="8" fillId="0" borderId="4" xfId="0" applyFont="1" applyBorder="1" applyAlignment="1">
      <alignment horizontal="left" vertical="center" wrapText="1"/>
    </xf>
    <xf numFmtId="0" fontId="8" fillId="0" borderId="4" xfId="0" applyFont="1" applyBorder="1" applyAlignment="1">
      <alignment horizontal="left" vertical="top" wrapText="1"/>
    </xf>
    <xf numFmtId="3" fontId="8" fillId="0" borderId="4" xfId="0" applyNumberFormat="1" applyFont="1" applyBorder="1" applyAlignment="1">
      <alignment horizontal="right" vertical="center" wrapText="1"/>
    </xf>
    <xf numFmtId="0" fontId="8" fillId="0" borderId="4" xfId="0" applyFont="1" applyBorder="1" applyAlignment="1">
      <alignment vertical="center" wrapText="1"/>
    </xf>
    <xf numFmtId="0" fontId="8" fillId="2" borderId="4" xfId="0" applyFont="1" applyFill="1" applyBorder="1" applyAlignment="1">
      <alignment horizontal="center" vertical="center" wrapText="1"/>
    </xf>
    <xf numFmtId="3" fontId="8" fillId="0" borderId="4" xfId="0" applyNumberFormat="1" applyFont="1" applyBorder="1" applyAlignment="1">
      <alignment vertical="center" wrapText="1"/>
    </xf>
    <xf numFmtId="49" fontId="8" fillId="0" borderId="4" xfId="0" applyNumberFormat="1" applyFont="1" applyBorder="1" applyAlignment="1">
      <alignment horizontal="left" vertical="top" wrapText="1"/>
    </xf>
    <xf numFmtId="0" fontId="8" fillId="5" borderId="1" xfId="0" applyFont="1" applyFill="1" applyBorder="1" applyAlignment="1">
      <alignment horizontal="center" vertical="center" wrapText="1"/>
    </xf>
    <xf numFmtId="0" fontId="8" fillId="3" borderId="1" xfId="0" applyFont="1" applyFill="1" applyBorder="1" applyAlignment="1">
      <alignment wrapText="1"/>
    </xf>
    <xf numFmtId="0" fontId="8" fillId="0" borderId="0" xfId="0" applyFont="1" applyAlignment="1">
      <alignment horizontal="left" vertical="center" wrapText="1"/>
    </xf>
    <xf numFmtId="0" fontId="8" fillId="0" borderId="0" xfId="0" applyFont="1" applyAlignment="1">
      <alignment horizontal="left" vertical="top" wrapText="1"/>
    </xf>
    <xf numFmtId="3" fontId="8" fillId="0" borderId="0" xfId="0" applyNumberFormat="1" applyFont="1" applyAlignment="1">
      <alignment horizontal="right" vertical="center" wrapText="1"/>
    </xf>
    <xf numFmtId="0" fontId="11" fillId="0" borderId="1"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3" fontId="8" fillId="0" borderId="3" xfId="0" applyNumberFormat="1" applyFont="1" applyBorder="1" applyAlignment="1">
      <alignment horizontal="righ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top" wrapText="1"/>
    </xf>
    <xf numFmtId="3" fontId="13" fillId="0" borderId="1" xfId="0" applyNumberFormat="1" applyFont="1" applyFill="1" applyBorder="1" applyAlignment="1">
      <alignment horizontal="right" vertical="center" wrapText="1"/>
    </xf>
    <xf numFmtId="0" fontId="8" fillId="0" borderId="1" xfId="0" applyFont="1" applyFill="1" applyBorder="1" applyAlignment="1">
      <alignment vertical="center" wrapText="1"/>
    </xf>
    <xf numFmtId="3" fontId="8" fillId="0" borderId="1" xfId="0" applyNumberFormat="1" applyFont="1" applyFill="1" applyBorder="1" applyAlignment="1">
      <alignment vertical="center" wrapText="1"/>
    </xf>
    <xf numFmtId="0" fontId="8" fillId="0" borderId="4"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horizontal="left" vertical="top" wrapText="1"/>
    </xf>
    <xf numFmtId="3" fontId="8" fillId="0" borderId="6" xfId="0" applyNumberFormat="1" applyFont="1" applyFill="1" applyBorder="1" applyAlignment="1">
      <alignment horizontal="right" vertical="center"/>
    </xf>
    <xf numFmtId="0" fontId="8" fillId="0" borderId="6" xfId="0" applyFont="1" applyFill="1" applyBorder="1" applyAlignment="1">
      <alignment vertical="center" wrapText="1"/>
    </xf>
    <xf numFmtId="3" fontId="8" fillId="0" borderId="1" xfId="0" applyNumberFormat="1" applyFont="1" applyFill="1" applyBorder="1" applyAlignment="1">
      <alignment horizontal="right" vertical="center" wrapText="1"/>
    </xf>
    <xf numFmtId="3" fontId="8" fillId="0" borderId="6" xfId="0" applyNumberFormat="1" applyFont="1" applyFill="1" applyBorder="1" applyAlignment="1">
      <alignment vertical="center" wrapText="1"/>
    </xf>
  </cellXfs>
  <cellStyles count="4">
    <cellStyle name="Měna" xfId="2" builtinId="4"/>
    <cellStyle name="Normální" xfId="0" builtinId="0"/>
    <cellStyle name="normální 2" xfId="3" xr:uid="{0D5A3CBC-3B0F-4B50-8A1A-BD15B5B88684}"/>
    <cellStyle name="Normální 3" xfId="1" xr:uid="{00000000-0005-0000-0000-000001000000}"/>
  </cellStyles>
  <dxfs count="0"/>
  <tableStyles count="0" defaultTableStyle="TableStyleMedium2" defaultPivotStyle="PivotStyleLight16"/>
  <colors>
    <mruColors>
      <color rgb="FFFFCC00"/>
      <color rgb="FF33CC33"/>
      <color rgb="FFFFFF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Junková Barbora" id="{3BD51A9B-3AA3-4798-8A71-C10D4B83BF9D}" userId="S::junkova@cirihk.cz::60b80da3-a017-453d-b8b6-3f27f41ef2e1" providerId="AD"/>
</personList>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85" dT="2026-04-10T05:37:03.85" personId="{3BD51A9B-3AA3-4798-8A71-C10D4B83BF9D}" id="{CBB3F638-F1C8-4401-A5C4-B303D9A0BCA7}">
    <text>Duplicitní, již v tabulce je.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P285"/>
  <sheetViews>
    <sheetView tabSelected="1" zoomScale="70" zoomScaleNormal="70" workbookViewId="0">
      <pane xSplit="3" ySplit="2" topLeftCell="D3" activePane="bottomRight" state="frozen"/>
      <selection pane="topRight" activeCell="D1" sqref="D1"/>
      <selection pane="bottomLeft" activeCell="A3" sqref="A3"/>
      <selection pane="bottomRight" activeCell="A2" sqref="A2"/>
    </sheetView>
  </sheetViews>
  <sheetFormatPr defaultColWidth="9.109375" defaultRowHeight="14.4" x14ac:dyDescent="0.3"/>
  <cols>
    <col min="1" max="1" width="15.88671875" style="16" customWidth="1"/>
    <col min="2" max="2" width="30.6640625" style="122" customWidth="1"/>
    <col min="3" max="3" width="21.33203125" style="16" customWidth="1"/>
    <col min="4" max="4" width="46" style="123" customWidth="1"/>
    <col min="5" max="5" width="30.5546875" style="123" customWidth="1"/>
    <col min="6" max="6" width="28.44140625" style="123" customWidth="1"/>
    <col min="7" max="7" width="20.6640625" style="124" customWidth="1"/>
    <col min="8" max="10" width="27.6640625" style="12" customWidth="1"/>
    <col min="11" max="11" width="35" style="16" customWidth="1"/>
    <col min="12" max="12" width="20.5546875" style="12" customWidth="1"/>
    <col min="13" max="13" width="21.33203125" style="124" customWidth="1"/>
    <col min="14" max="14" width="17.5546875" style="12" customWidth="1"/>
    <col min="15" max="15" width="21.44140625" style="123" customWidth="1"/>
    <col min="16" max="16384" width="9.109375" style="12"/>
  </cols>
  <sheetData>
    <row r="1" spans="1:536" ht="22.2" customHeight="1" x14ac:dyDescent="0.3">
      <c r="A1" s="7" t="s">
        <v>836</v>
      </c>
      <c r="B1" s="8"/>
      <c r="C1" s="9"/>
      <c r="D1" s="10"/>
      <c r="E1" s="10"/>
      <c r="F1" s="10"/>
      <c r="G1" s="11"/>
      <c r="H1" s="128" t="s">
        <v>0</v>
      </c>
      <c r="I1" s="129"/>
      <c r="J1" s="129"/>
      <c r="K1" s="129" t="s">
        <v>1</v>
      </c>
      <c r="L1" s="129"/>
      <c r="M1" s="130"/>
      <c r="N1" s="129"/>
    </row>
    <row r="2" spans="1:536" s="16" customFormat="1" ht="81.75" customHeight="1" x14ac:dyDescent="0.3">
      <c r="A2" s="13" t="s">
        <v>2</v>
      </c>
      <c r="B2" s="13" t="s">
        <v>3</v>
      </c>
      <c r="C2" s="13" t="s">
        <v>4</v>
      </c>
      <c r="D2" s="13" t="s">
        <v>5</v>
      </c>
      <c r="E2" s="14" t="s">
        <v>6</v>
      </c>
      <c r="F2" s="14" t="s">
        <v>7</v>
      </c>
      <c r="G2" s="15" t="s">
        <v>8</v>
      </c>
      <c r="H2" s="13" t="s">
        <v>9</v>
      </c>
      <c r="I2" s="13" t="s">
        <v>10</v>
      </c>
      <c r="J2" s="13" t="s">
        <v>11</v>
      </c>
      <c r="K2" s="14" t="s">
        <v>12</v>
      </c>
      <c r="L2" s="14" t="s">
        <v>13</v>
      </c>
      <c r="M2" s="15" t="s">
        <v>14</v>
      </c>
      <c r="N2" s="14" t="s">
        <v>15</v>
      </c>
      <c r="O2" s="13" t="s">
        <v>16</v>
      </c>
    </row>
    <row r="3" spans="1:536" ht="120" customHeight="1" x14ac:dyDescent="0.3">
      <c r="A3" s="9" t="s">
        <v>17</v>
      </c>
      <c r="B3" s="8" t="s">
        <v>819</v>
      </c>
      <c r="C3" s="9" t="s">
        <v>820</v>
      </c>
      <c r="D3" s="10" t="s">
        <v>821</v>
      </c>
      <c r="E3" s="10" t="s">
        <v>18</v>
      </c>
      <c r="F3" s="10" t="s">
        <v>18</v>
      </c>
      <c r="G3" s="11">
        <v>2551720.08</v>
      </c>
      <c r="H3" s="17" t="s">
        <v>19</v>
      </c>
      <c r="I3" s="18" t="s">
        <v>20</v>
      </c>
      <c r="J3" s="17" t="s">
        <v>21</v>
      </c>
      <c r="K3" s="19" t="s">
        <v>32</v>
      </c>
      <c r="L3" s="17" t="s">
        <v>23</v>
      </c>
      <c r="M3" s="11"/>
      <c r="N3" s="18"/>
      <c r="O3" s="10" t="s">
        <v>822</v>
      </c>
    </row>
    <row r="4" spans="1:536" ht="99.9" customHeight="1" x14ac:dyDescent="0.3">
      <c r="A4" s="9" t="s">
        <v>17</v>
      </c>
      <c r="B4" s="8" t="s">
        <v>30</v>
      </c>
      <c r="C4" s="9" t="s">
        <v>31</v>
      </c>
      <c r="D4" s="10" t="s">
        <v>847</v>
      </c>
      <c r="E4" s="10" t="s">
        <v>18</v>
      </c>
      <c r="F4" s="10" t="s">
        <v>18</v>
      </c>
      <c r="G4" s="11">
        <v>5075973</v>
      </c>
      <c r="H4" s="18" t="s">
        <v>19</v>
      </c>
      <c r="I4" s="18" t="s">
        <v>20</v>
      </c>
      <c r="J4" s="18" t="s">
        <v>27</v>
      </c>
      <c r="K4" s="20" t="s">
        <v>28</v>
      </c>
      <c r="L4" s="18" t="s">
        <v>33</v>
      </c>
      <c r="M4" s="11">
        <v>4314550</v>
      </c>
      <c r="N4" s="18"/>
      <c r="O4" s="10" t="s">
        <v>762</v>
      </c>
    </row>
    <row r="5" spans="1:536" ht="99.9" customHeight="1" x14ac:dyDescent="0.3">
      <c r="A5" s="9" t="s">
        <v>17</v>
      </c>
      <c r="B5" s="8" t="s">
        <v>24</v>
      </c>
      <c r="C5" s="21" t="s">
        <v>25</v>
      </c>
      <c r="D5" s="10" t="s">
        <v>26</v>
      </c>
      <c r="E5" s="10" t="s">
        <v>18</v>
      </c>
      <c r="F5" s="10" t="s">
        <v>18</v>
      </c>
      <c r="G5" s="11">
        <v>4028256</v>
      </c>
      <c r="H5" s="18" t="s">
        <v>19</v>
      </c>
      <c r="I5" s="18" t="s">
        <v>20</v>
      </c>
      <c r="J5" s="18" t="s">
        <v>27</v>
      </c>
      <c r="K5" s="20" t="s">
        <v>28</v>
      </c>
      <c r="L5" s="18" t="s">
        <v>29</v>
      </c>
      <c r="M5" s="11">
        <v>85000000</v>
      </c>
      <c r="N5" s="22"/>
      <c r="O5" s="10" t="s">
        <v>764</v>
      </c>
    </row>
    <row r="6" spans="1:536" ht="99.9" customHeight="1" x14ac:dyDescent="0.3">
      <c r="A6" s="9" t="s">
        <v>17</v>
      </c>
      <c r="B6" s="8" t="s">
        <v>34</v>
      </c>
      <c r="C6" s="21" t="s">
        <v>18</v>
      </c>
      <c r="D6" s="10" t="s">
        <v>35</v>
      </c>
      <c r="E6" s="10" t="s">
        <v>18</v>
      </c>
      <c r="F6" s="10" t="s">
        <v>18</v>
      </c>
      <c r="G6" s="11">
        <v>57354661.2707</v>
      </c>
      <c r="H6" s="18" t="s">
        <v>19</v>
      </c>
      <c r="I6" s="18" t="s">
        <v>20</v>
      </c>
      <c r="J6" s="18" t="s">
        <v>36</v>
      </c>
      <c r="K6" s="20" t="s">
        <v>28</v>
      </c>
      <c r="L6" s="18" t="s">
        <v>37</v>
      </c>
      <c r="M6" s="11">
        <v>57600000</v>
      </c>
      <c r="N6" s="22"/>
      <c r="O6" s="10"/>
    </row>
    <row r="7" spans="1:536" s="25" customFormat="1" ht="99.9" customHeight="1" x14ac:dyDescent="0.3">
      <c r="A7" s="9" t="s">
        <v>17</v>
      </c>
      <c r="B7" s="8" t="s">
        <v>42</v>
      </c>
      <c r="C7" s="21" t="s">
        <v>18</v>
      </c>
      <c r="D7" s="10" t="s">
        <v>43</v>
      </c>
      <c r="E7" s="10" t="s">
        <v>18</v>
      </c>
      <c r="F7" s="10" t="s">
        <v>18</v>
      </c>
      <c r="G7" s="11">
        <v>65000000</v>
      </c>
      <c r="H7" s="18" t="s">
        <v>19</v>
      </c>
      <c r="I7" s="18" t="s">
        <v>20</v>
      </c>
      <c r="J7" s="18" t="s">
        <v>36</v>
      </c>
      <c r="K7" s="23" t="s">
        <v>22</v>
      </c>
      <c r="L7" s="18" t="s">
        <v>37</v>
      </c>
      <c r="M7" s="24"/>
      <c r="N7" s="22"/>
      <c r="O7" s="10"/>
    </row>
    <row r="8" spans="1:536" s="25" customFormat="1" ht="99.9" customHeight="1" x14ac:dyDescent="0.3">
      <c r="A8" s="9" t="s">
        <v>17</v>
      </c>
      <c r="B8" s="8" t="s">
        <v>38</v>
      </c>
      <c r="C8" s="9" t="s">
        <v>39</v>
      </c>
      <c r="D8" s="10" t="s">
        <v>40</v>
      </c>
      <c r="E8" s="10" t="s">
        <v>18</v>
      </c>
      <c r="F8" s="10" t="s">
        <v>18</v>
      </c>
      <c r="G8" s="11">
        <v>2422105</v>
      </c>
      <c r="H8" s="18" t="s">
        <v>19</v>
      </c>
      <c r="I8" s="18" t="s">
        <v>20</v>
      </c>
      <c r="J8" s="18" t="s">
        <v>36</v>
      </c>
      <c r="K8" s="26" t="s">
        <v>28</v>
      </c>
      <c r="L8" s="18" t="s">
        <v>41</v>
      </c>
      <c r="M8" s="24">
        <v>34232000</v>
      </c>
      <c r="N8" s="18"/>
      <c r="O8" s="10" t="s">
        <v>763</v>
      </c>
    </row>
    <row r="9" spans="1:536" ht="99.9" customHeight="1" x14ac:dyDescent="0.3">
      <c r="A9" s="9" t="s">
        <v>44</v>
      </c>
      <c r="B9" s="8" t="s">
        <v>45</v>
      </c>
      <c r="C9" s="9" t="s">
        <v>46</v>
      </c>
      <c r="D9" s="10" t="s">
        <v>47</v>
      </c>
      <c r="E9" s="10" t="s">
        <v>18</v>
      </c>
      <c r="F9" s="10" t="s">
        <v>18</v>
      </c>
      <c r="G9" s="11">
        <v>2500000</v>
      </c>
      <c r="H9" s="18" t="s">
        <v>19</v>
      </c>
      <c r="I9" s="18" t="s">
        <v>20</v>
      </c>
      <c r="J9" s="18" t="s">
        <v>48</v>
      </c>
      <c r="K9" s="26" t="s">
        <v>28</v>
      </c>
      <c r="L9" s="18" t="s">
        <v>49</v>
      </c>
      <c r="M9" s="24">
        <v>2121577</v>
      </c>
      <c r="N9" s="10"/>
      <c r="O9" s="10"/>
    </row>
    <row r="10" spans="1:536" ht="99.9" customHeight="1" x14ac:dyDescent="0.3">
      <c r="A10" s="9" t="s">
        <v>50</v>
      </c>
      <c r="B10" s="8" t="s">
        <v>65</v>
      </c>
      <c r="C10" s="9" t="s">
        <v>66</v>
      </c>
      <c r="D10" s="10" t="s">
        <v>155</v>
      </c>
      <c r="E10" s="10" t="s">
        <v>67</v>
      </c>
      <c r="F10" s="10" t="s">
        <v>67</v>
      </c>
      <c r="G10" s="11">
        <v>89725555.109999999</v>
      </c>
      <c r="H10" s="18" t="s">
        <v>19</v>
      </c>
      <c r="I10" s="18" t="s">
        <v>54</v>
      </c>
      <c r="J10" s="18" t="s">
        <v>55</v>
      </c>
      <c r="K10" s="26" t="s">
        <v>28</v>
      </c>
      <c r="L10" s="18" t="s">
        <v>62</v>
      </c>
      <c r="M10" s="24">
        <v>73606504.140000001</v>
      </c>
      <c r="N10" s="18" t="s">
        <v>68</v>
      </c>
      <c r="O10" s="10" t="s">
        <v>69</v>
      </c>
    </row>
    <row r="11" spans="1:536" ht="99.9" customHeight="1" x14ac:dyDescent="0.3">
      <c r="A11" s="9" t="s">
        <v>50</v>
      </c>
      <c r="B11" s="8" t="s">
        <v>92</v>
      </c>
      <c r="C11" s="9" t="s">
        <v>93</v>
      </c>
      <c r="D11" s="10" t="s">
        <v>94</v>
      </c>
      <c r="E11" s="10" t="s">
        <v>95</v>
      </c>
      <c r="F11" s="10" t="s">
        <v>95</v>
      </c>
      <c r="G11" s="11">
        <v>472000000</v>
      </c>
      <c r="H11" s="18" t="s">
        <v>19</v>
      </c>
      <c r="I11" s="18" t="s">
        <v>54</v>
      </c>
      <c r="J11" s="18" t="s">
        <v>55</v>
      </c>
      <c r="K11" s="19" t="s">
        <v>32</v>
      </c>
      <c r="L11" s="18" t="s">
        <v>18</v>
      </c>
      <c r="M11" s="24"/>
      <c r="N11" s="27"/>
      <c r="O11" s="10" t="s">
        <v>867</v>
      </c>
    </row>
    <row r="12" spans="1:536" ht="99.9" customHeight="1" x14ac:dyDescent="0.3">
      <c r="A12" s="9" t="s">
        <v>50</v>
      </c>
      <c r="B12" s="8" t="s">
        <v>106</v>
      </c>
      <c r="C12" s="9" t="s">
        <v>107</v>
      </c>
      <c r="D12" s="10" t="s">
        <v>848</v>
      </c>
      <c r="E12" s="10" t="s">
        <v>108</v>
      </c>
      <c r="F12" s="10" t="s">
        <v>108</v>
      </c>
      <c r="G12" s="28">
        <v>66500000</v>
      </c>
      <c r="H12" s="18" t="s">
        <v>19</v>
      </c>
      <c r="I12" s="18" t="s">
        <v>54</v>
      </c>
      <c r="J12" s="18" t="s">
        <v>55</v>
      </c>
      <c r="K12" s="19" t="s">
        <v>32</v>
      </c>
      <c r="L12" s="18" t="s">
        <v>56</v>
      </c>
      <c r="M12" s="24"/>
      <c r="N12" s="9"/>
      <c r="O12" s="10" t="s">
        <v>783</v>
      </c>
    </row>
    <row r="13" spans="1:536" ht="99.9" customHeight="1" x14ac:dyDescent="0.3">
      <c r="A13" s="9" t="s">
        <v>50</v>
      </c>
      <c r="B13" s="18" t="s">
        <v>124</v>
      </c>
      <c r="C13" s="9" t="s">
        <v>125</v>
      </c>
      <c r="D13" s="10" t="s">
        <v>126</v>
      </c>
      <c r="E13" s="10" t="s">
        <v>53</v>
      </c>
      <c r="F13" s="10" t="s">
        <v>53</v>
      </c>
      <c r="G13" s="28">
        <v>2250000</v>
      </c>
      <c r="H13" s="18" t="s">
        <v>19</v>
      </c>
      <c r="I13" s="18" t="s">
        <v>54</v>
      </c>
      <c r="J13" s="18" t="s">
        <v>55</v>
      </c>
      <c r="K13" s="19" t="s">
        <v>32</v>
      </c>
      <c r="L13" s="18"/>
      <c r="M13" s="24"/>
      <c r="N13" s="18"/>
      <c r="O13" s="10"/>
    </row>
    <row r="14" spans="1:536" ht="99.9" customHeight="1" x14ac:dyDescent="0.3">
      <c r="A14" s="9" t="s">
        <v>50</v>
      </c>
      <c r="B14" s="8" t="s">
        <v>103</v>
      </c>
      <c r="C14" s="9" t="s">
        <v>104</v>
      </c>
      <c r="D14" s="10" t="s">
        <v>105</v>
      </c>
      <c r="E14" s="10" t="s">
        <v>53</v>
      </c>
      <c r="F14" s="10" t="s">
        <v>53</v>
      </c>
      <c r="G14" s="11">
        <v>150000000</v>
      </c>
      <c r="H14" s="18" t="s">
        <v>19</v>
      </c>
      <c r="I14" s="18" t="s">
        <v>54</v>
      </c>
      <c r="J14" s="18" t="s">
        <v>55</v>
      </c>
      <c r="K14" s="19" t="s">
        <v>32</v>
      </c>
      <c r="L14" s="18" t="s">
        <v>56</v>
      </c>
      <c r="M14" s="24"/>
      <c r="N14" s="27"/>
      <c r="O14" s="10" t="s">
        <v>868</v>
      </c>
    </row>
    <row r="15" spans="1:536" ht="99.9" customHeight="1" x14ac:dyDescent="0.3">
      <c r="A15" s="9" t="s">
        <v>50</v>
      </c>
      <c r="B15" s="8" t="s">
        <v>133</v>
      </c>
      <c r="C15" s="9" t="s">
        <v>134</v>
      </c>
      <c r="D15" s="10" t="s">
        <v>849</v>
      </c>
      <c r="E15" s="10" t="s">
        <v>135</v>
      </c>
      <c r="F15" s="10" t="s">
        <v>135</v>
      </c>
      <c r="G15" s="29">
        <v>26000000</v>
      </c>
      <c r="H15" s="18" t="s">
        <v>19</v>
      </c>
      <c r="I15" s="18" t="s">
        <v>54</v>
      </c>
      <c r="J15" s="18" t="s">
        <v>55</v>
      </c>
      <c r="K15" s="23" t="s">
        <v>22</v>
      </c>
      <c r="L15" s="18"/>
      <c r="M15" s="29"/>
      <c r="N15" s="27"/>
      <c r="O15" s="125" t="s">
        <v>136</v>
      </c>
    </row>
    <row r="16" spans="1:536" s="31" customFormat="1" ht="99.9" customHeight="1" x14ac:dyDescent="0.3">
      <c r="A16" s="9" t="s">
        <v>50</v>
      </c>
      <c r="B16" s="18" t="s">
        <v>141</v>
      </c>
      <c r="C16" s="9" t="s">
        <v>142</v>
      </c>
      <c r="D16" s="10" t="s">
        <v>143</v>
      </c>
      <c r="E16" s="10" t="s">
        <v>53</v>
      </c>
      <c r="F16" s="10" t="s">
        <v>53</v>
      </c>
      <c r="G16" s="28">
        <v>980000</v>
      </c>
      <c r="H16" s="18" t="s">
        <v>19</v>
      </c>
      <c r="I16" s="18" t="s">
        <v>54</v>
      </c>
      <c r="J16" s="18" t="s">
        <v>55</v>
      </c>
      <c r="K16" s="23" t="s">
        <v>22</v>
      </c>
      <c r="L16" s="18"/>
      <c r="M16" s="24"/>
      <c r="N16" s="18"/>
      <c r="O16" s="10"/>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c r="OQ16" s="12"/>
      <c r="OR16" s="12"/>
      <c r="OS16" s="12"/>
      <c r="OT16" s="12"/>
      <c r="OU16" s="12"/>
      <c r="OV16" s="12"/>
      <c r="OW16" s="12"/>
      <c r="OX16" s="12"/>
      <c r="OY16" s="12"/>
      <c r="OZ16" s="12"/>
      <c r="PA16" s="12"/>
      <c r="PB16" s="12"/>
      <c r="PC16" s="12"/>
      <c r="PD16" s="12"/>
      <c r="PE16" s="12"/>
      <c r="PF16" s="12"/>
      <c r="PG16" s="12"/>
      <c r="PH16" s="12"/>
      <c r="PI16" s="12"/>
      <c r="PJ16" s="12"/>
      <c r="PK16" s="12"/>
      <c r="PL16" s="12"/>
      <c r="PM16" s="12"/>
      <c r="PN16" s="12"/>
      <c r="PO16" s="12"/>
      <c r="PP16" s="12"/>
      <c r="PQ16" s="12"/>
      <c r="PR16" s="12"/>
      <c r="PS16" s="12"/>
      <c r="PT16" s="12"/>
      <c r="PU16" s="12"/>
      <c r="PV16" s="12"/>
      <c r="PW16" s="12"/>
      <c r="PX16" s="12"/>
      <c r="PY16" s="12"/>
      <c r="PZ16" s="12"/>
      <c r="QA16" s="12"/>
      <c r="QB16" s="12"/>
      <c r="QC16" s="12"/>
      <c r="QD16" s="12"/>
      <c r="QE16" s="12"/>
      <c r="QF16" s="12"/>
      <c r="QG16" s="12"/>
      <c r="QH16" s="12"/>
      <c r="QI16" s="12"/>
      <c r="QJ16" s="12"/>
      <c r="QK16" s="12"/>
      <c r="QL16" s="12"/>
      <c r="QM16" s="12"/>
      <c r="QN16" s="12"/>
      <c r="QO16" s="12"/>
      <c r="QP16" s="12"/>
      <c r="QQ16" s="12"/>
      <c r="QR16" s="12"/>
      <c r="QS16" s="12"/>
      <c r="QT16" s="12"/>
      <c r="QU16" s="12"/>
      <c r="QV16" s="12"/>
      <c r="QW16" s="12"/>
      <c r="QX16" s="12"/>
      <c r="QY16" s="12"/>
      <c r="QZ16" s="12"/>
      <c r="RA16" s="12"/>
      <c r="RB16" s="12"/>
      <c r="RC16" s="12"/>
      <c r="RD16" s="12"/>
      <c r="RE16" s="12"/>
      <c r="RF16" s="12"/>
      <c r="RG16" s="12"/>
      <c r="RH16" s="12"/>
      <c r="RI16" s="12"/>
      <c r="RJ16" s="12"/>
      <c r="RK16" s="12"/>
      <c r="RL16" s="12"/>
      <c r="RM16" s="12"/>
      <c r="RN16" s="12"/>
      <c r="RO16" s="12"/>
      <c r="RP16" s="12"/>
      <c r="RQ16" s="12"/>
      <c r="RR16" s="12"/>
      <c r="RS16" s="12"/>
      <c r="RT16" s="12"/>
      <c r="RU16" s="12"/>
      <c r="RV16" s="12"/>
      <c r="RW16" s="12"/>
      <c r="RX16" s="12"/>
      <c r="RY16" s="12"/>
      <c r="RZ16" s="12"/>
      <c r="SA16" s="12"/>
      <c r="SB16" s="12"/>
      <c r="SC16" s="12"/>
      <c r="SD16" s="12"/>
      <c r="SE16" s="12"/>
      <c r="SF16" s="12"/>
      <c r="SG16" s="12"/>
      <c r="SH16" s="12"/>
      <c r="SI16" s="12"/>
      <c r="SJ16" s="12"/>
      <c r="SK16" s="12"/>
      <c r="SL16" s="12"/>
      <c r="SM16" s="12"/>
      <c r="SN16" s="12"/>
      <c r="SO16" s="12"/>
      <c r="SP16" s="12"/>
      <c r="SQ16" s="12"/>
      <c r="SR16" s="12"/>
      <c r="SS16" s="12"/>
      <c r="ST16" s="12"/>
      <c r="SU16" s="12"/>
      <c r="SV16" s="12"/>
      <c r="SW16" s="12"/>
      <c r="SX16" s="12"/>
      <c r="SY16" s="12"/>
      <c r="SZ16" s="12"/>
      <c r="TA16" s="12"/>
      <c r="TB16" s="12"/>
      <c r="TC16" s="12"/>
      <c r="TD16" s="12"/>
      <c r="TE16" s="12"/>
      <c r="TF16" s="12"/>
      <c r="TG16" s="12"/>
      <c r="TH16" s="12"/>
      <c r="TI16" s="12"/>
      <c r="TJ16" s="12"/>
      <c r="TK16" s="12"/>
      <c r="TL16" s="12"/>
      <c r="TM16" s="12"/>
      <c r="TN16" s="12"/>
      <c r="TO16" s="12"/>
      <c r="TP16" s="12"/>
    </row>
    <row r="17" spans="1:536" s="31" customFormat="1" ht="99.9" customHeight="1" x14ac:dyDescent="0.3">
      <c r="A17" s="9" t="s">
        <v>50</v>
      </c>
      <c r="B17" s="8" t="s">
        <v>75</v>
      </c>
      <c r="C17" s="9" t="s">
        <v>76</v>
      </c>
      <c r="D17" s="10" t="s">
        <v>77</v>
      </c>
      <c r="E17" s="10" t="s">
        <v>53</v>
      </c>
      <c r="F17" s="10" t="s">
        <v>53</v>
      </c>
      <c r="G17" s="28">
        <v>63000000</v>
      </c>
      <c r="H17" s="18" t="s">
        <v>19</v>
      </c>
      <c r="I17" s="18" t="s">
        <v>54</v>
      </c>
      <c r="J17" s="18" t="s">
        <v>55</v>
      </c>
      <c r="K17" s="32" t="s">
        <v>164</v>
      </c>
      <c r="L17" s="18" t="s">
        <v>56</v>
      </c>
      <c r="M17" s="24"/>
      <c r="N17" s="22"/>
      <c r="O17" s="10" t="s">
        <v>784</v>
      </c>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c r="MY17" s="12"/>
      <c r="MZ17" s="12"/>
      <c r="NA17" s="12"/>
      <c r="NB17" s="12"/>
      <c r="NC17" s="12"/>
      <c r="ND17" s="12"/>
      <c r="NE17" s="12"/>
      <c r="NF17" s="12"/>
      <c r="NG17" s="12"/>
      <c r="NH17" s="12"/>
      <c r="NI17" s="12"/>
      <c r="NJ17" s="12"/>
      <c r="NK17" s="12"/>
      <c r="NL17" s="12"/>
      <c r="NM17" s="12"/>
      <c r="NN17" s="12"/>
      <c r="NO17" s="12"/>
      <c r="NP17" s="12"/>
      <c r="NQ17" s="12"/>
      <c r="NR17" s="12"/>
      <c r="NS17" s="12"/>
      <c r="NT17" s="12"/>
      <c r="NU17" s="12"/>
      <c r="NV17" s="12"/>
      <c r="NW17" s="12"/>
      <c r="NX17" s="12"/>
      <c r="NY17" s="12"/>
      <c r="NZ17" s="12"/>
      <c r="OA17" s="12"/>
      <c r="OB17" s="12"/>
      <c r="OC17" s="12"/>
      <c r="OD17" s="12"/>
      <c r="OE17" s="12"/>
      <c r="OF17" s="12"/>
      <c r="OG17" s="12"/>
      <c r="OH17" s="12"/>
      <c r="OI17" s="12"/>
      <c r="OJ17" s="12"/>
      <c r="OK17" s="12"/>
      <c r="OL17" s="12"/>
      <c r="OM17" s="12"/>
      <c r="ON17" s="12"/>
      <c r="OO17" s="12"/>
      <c r="OP17" s="12"/>
      <c r="OQ17" s="12"/>
      <c r="OR17" s="12"/>
      <c r="OS17" s="12"/>
      <c r="OT17" s="12"/>
      <c r="OU17" s="12"/>
      <c r="OV17" s="12"/>
      <c r="OW17" s="12"/>
      <c r="OX17" s="12"/>
      <c r="OY17" s="12"/>
      <c r="OZ17" s="12"/>
      <c r="PA17" s="12"/>
      <c r="PB17" s="12"/>
      <c r="PC17" s="12"/>
      <c r="PD17" s="12"/>
      <c r="PE17" s="12"/>
      <c r="PF17" s="12"/>
      <c r="PG17" s="12"/>
      <c r="PH17" s="12"/>
      <c r="PI17" s="12"/>
      <c r="PJ17" s="12"/>
      <c r="PK17" s="12"/>
      <c r="PL17" s="12"/>
      <c r="PM17" s="12"/>
      <c r="PN17" s="12"/>
      <c r="PO17" s="12"/>
      <c r="PP17" s="12"/>
      <c r="PQ17" s="12"/>
      <c r="PR17" s="12"/>
      <c r="PS17" s="12"/>
      <c r="PT17" s="12"/>
      <c r="PU17" s="12"/>
      <c r="PV17" s="12"/>
      <c r="PW17" s="12"/>
      <c r="PX17" s="12"/>
      <c r="PY17" s="12"/>
      <c r="PZ17" s="12"/>
      <c r="QA17" s="12"/>
      <c r="QB17" s="12"/>
      <c r="QC17" s="12"/>
      <c r="QD17" s="12"/>
      <c r="QE17" s="12"/>
      <c r="QF17" s="12"/>
      <c r="QG17" s="12"/>
      <c r="QH17" s="12"/>
      <c r="QI17" s="12"/>
      <c r="QJ17" s="12"/>
      <c r="QK17" s="12"/>
      <c r="QL17" s="12"/>
      <c r="QM17" s="12"/>
      <c r="QN17" s="12"/>
      <c r="QO17" s="12"/>
      <c r="QP17" s="12"/>
      <c r="QQ17" s="12"/>
      <c r="QR17" s="12"/>
      <c r="QS17" s="12"/>
      <c r="QT17" s="12"/>
      <c r="QU17" s="12"/>
      <c r="QV17" s="12"/>
      <c r="QW17" s="12"/>
      <c r="QX17" s="12"/>
      <c r="QY17" s="12"/>
      <c r="QZ17" s="12"/>
      <c r="RA17" s="12"/>
      <c r="RB17" s="12"/>
      <c r="RC17" s="12"/>
      <c r="RD17" s="12"/>
      <c r="RE17" s="12"/>
      <c r="RF17" s="12"/>
      <c r="RG17" s="12"/>
      <c r="RH17" s="12"/>
      <c r="RI17" s="12"/>
      <c r="RJ17" s="12"/>
      <c r="RK17" s="12"/>
      <c r="RL17" s="12"/>
      <c r="RM17" s="12"/>
      <c r="RN17" s="12"/>
      <c r="RO17" s="12"/>
      <c r="RP17" s="12"/>
      <c r="RQ17" s="12"/>
      <c r="RR17" s="12"/>
      <c r="RS17" s="12"/>
      <c r="RT17" s="12"/>
      <c r="RU17" s="12"/>
      <c r="RV17" s="12"/>
      <c r="RW17" s="12"/>
      <c r="RX17" s="12"/>
      <c r="RY17" s="12"/>
      <c r="RZ17" s="12"/>
      <c r="SA17" s="12"/>
      <c r="SB17" s="12"/>
      <c r="SC17" s="12"/>
      <c r="SD17" s="12"/>
      <c r="SE17" s="12"/>
      <c r="SF17" s="12"/>
      <c r="SG17" s="12"/>
      <c r="SH17" s="12"/>
      <c r="SI17" s="12"/>
      <c r="SJ17" s="12"/>
      <c r="SK17" s="12"/>
      <c r="SL17" s="12"/>
      <c r="SM17" s="12"/>
      <c r="SN17" s="12"/>
      <c r="SO17" s="12"/>
      <c r="SP17" s="12"/>
      <c r="SQ17" s="12"/>
      <c r="SR17" s="12"/>
      <c r="SS17" s="12"/>
      <c r="ST17" s="12"/>
      <c r="SU17" s="12"/>
      <c r="SV17" s="12"/>
      <c r="SW17" s="12"/>
      <c r="SX17" s="12"/>
      <c r="SY17" s="12"/>
      <c r="SZ17" s="12"/>
      <c r="TA17" s="12"/>
      <c r="TB17" s="12"/>
      <c r="TC17" s="12"/>
      <c r="TD17" s="12"/>
      <c r="TE17" s="12"/>
      <c r="TF17" s="12"/>
      <c r="TG17" s="12"/>
      <c r="TH17" s="12"/>
      <c r="TI17" s="12"/>
      <c r="TJ17" s="12"/>
      <c r="TK17" s="12"/>
      <c r="TL17" s="12"/>
      <c r="TM17" s="12"/>
      <c r="TN17" s="12"/>
      <c r="TO17" s="12"/>
      <c r="TP17" s="12"/>
    </row>
    <row r="18" spans="1:536" s="31" customFormat="1" ht="99.9" customHeight="1" x14ac:dyDescent="0.3">
      <c r="A18" s="9" t="s">
        <v>50</v>
      </c>
      <c r="B18" s="8" t="s">
        <v>51</v>
      </c>
      <c r="C18" s="9" t="s">
        <v>18</v>
      </c>
      <c r="D18" s="10" t="s">
        <v>52</v>
      </c>
      <c r="E18" s="10" t="s">
        <v>53</v>
      </c>
      <c r="F18" s="10" t="s">
        <v>53</v>
      </c>
      <c r="G18" s="11">
        <v>125000000</v>
      </c>
      <c r="H18" s="18" t="s">
        <v>19</v>
      </c>
      <c r="I18" s="18" t="s">
        <v>54</v>
      </c>
      <c r="J18" s="18" t="s">
        <v>55</v>
      </c>
      <c r="K18" s="26" t="s">
        <v>28</v>
      </c>
      <c r="L18" s="18" t="s">
        <v>56</v>
      </c>
      <c r="M18" s="24"/>
      <c r="N18" s="18"/>
      <c r="O18" s="10" t="s">
        <v>785</v>
      </c>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2"/>
      <c r="NI18" s="12"/>
      <c r="NJ18" s="12"/>
      <c r="NK18" s="12"/>
      <c r="NL18" s="12"/>
      <c r="NM18" s="12"/>
      <c r="NN18" s="12"/>
      <c r="NO18" s="12"/>
      <c r="NP18" s="12"/>
      <c r="NQ18" s="12"/>
      <c r="NR18" s="12"/>
      <c r="NS18" s="12"/>
      <c r="NT18" s="12"/>
      <c r="NU18" s="12"/>
      <c r="NV18" s="12"/>
      <c r="NW18" s="12"/>
      <c r="NX18" s="12"/>
      <c r="NY18" s="12"/>
      <c r="NZ18" s="12"/>
      <c r="OA18" s="12"/>
      <c r="OB18" s="12"/>
      <c r="OC18" s="12"/>
      <c r="OD18" s="12"/>
      <c r="OE18" s="12"/>
      <c r="OF18" s="12"/>
      <c r="OG18" s="12"/>
      <c r="OH18" s="12"/>
      <c r="OI18" s="12"/>
      <c r="OJ18" s="12"/>
      <c r="OK18" s="12"/>
      <c r="OL18" s="12"/>
      <c r="OM18" s="12"/>
      <c r="ON18" s="12"/>
      <c r="OO18" s="12"/>
      <c r="OP18" s="12"/>
      <c r="OQ18" s="12"/>
      <c r="OR18" s="12"/>
      <c r="OS18" s="12"/>
      <c r="OT18" s="12"/>
      <c r="OU18" s="12"/>
      <c r="OV18" s="12"/>
      <c r="OW18" s="12"/>
      <c r="OX18" s="12"/>
      <c r="OY18" s="12"/>
      <c r="OZ18" s="12"/>
      <c r="PA18" s="12"/>
      <c r="PB18" s="12"/>
      <c r="PC18" s="12"/>
      <c r="PD18" s="12"/>
      <c r="PE18" s="12"/>
      <c r="PF18" s="12"/>
      <c r="PG18" s="12"/>
      <c r="PH18" s="12"/>
      <c r="PI18" s="12"/>
      <c r="PJ18" s="12"/>
      <c r="PK18" s="12"/>
      <c r="PL18" s="12"/>
      <c r="PM18" s="12"/>
      <c r="PN18" s="12"/>
      <c r="PO18" s="12"/>
      <c r="PP18" s="12"/>
      <c r="PQ18" s="12"/>
      <c r="PR18" s="12"/>
      <c r="PS18" s="12"/>
      <c r="PT18" s="12"/>
      <c r="PU18" s="12"/>
      <c r="PV18" s="12"/>
      <c r="PW18" s="12"/>
      <c r="PX18" s="12"/>
      <c r="PY18" s="12"/>
      <c r="PZ18" s="12"/>
      <c r="QA18" s="12"/>
      <c r="QB18" s="12"/>
      <c r="QC18" s="12"/>
      <c r="QD18" s="12"/>
      <c r="QE18" s="12"/>
      <c r="QF18" s="12"/>
      <c r="QG18" s="12"/>
      <c r="QH18" s="12"/>
      <c r="QI18" s="12"/>
      <c r="QJ18" s="12"/>
      <c r="QK18" s="12"/>
      <c r="QL18" s="12"/>
      <c r="QM18" s="12"/>
      <c r="QN18" s="12"/>
      <c r="QO18" s="12"/>
      <c r="QP18" s="12"/>
      <c r="QQ18" s="12"/>
      <c r="QR18" s="12"/>
      <c r="QS18" s="12"/>
      <c r="QT18" s="12"/>
      <c r="QU18" s="12"/>
      <c r="QV18" s="12"/>
      <c r="QW18" s="12"/>
      <c r="QX18" s="12"/>
      <c r="QY18" s="12"/>
      <c r="QZ18" s="12"/>
      <c r="RA18" s="12"/>
      <c r="RB18" s="12"/>
      <c r="RC18" s="12"/>
      <c r="RD18" s="12"/>
      <c r="RE18" s="12"/>
      <c r="RF18" s="12"/>
      <c r="RG18" s="12"/>
      <c r="RH18" s="12"/>
      <c r="RI18" s="12"/>
      <c r="RJ18" s="12"/>
      <c r="RK18" s="12"/>
      <c r="RL18" s="12"/>
      <c r="RM18" s="12"/>
      <c r="RN18" s="12"/>
      <c r="RO18" s="12"/>
      <c r="RP18" s="12"/>
      <c r="RQ18" s="12"/>
      <c r="RR18" s="12"/>
      <c r="RS18" s="12"/>
      <c r="RT18" s="12"/>
      <c r="RU18" s="12"/>
      <c r="RV18" s="12"/>
      <c r="RW18" s="12"/>
      <c r="RX18" s="12"/>
      <c r="RY18" s="12"/>
      <c r="RZ18" s="12"/>
      <c r="SA18" s="12"/>
      <c r="SB18" s="12"/>
      <c r="SC18" s="12"/>
      <c r="SD18" s="12"/>
      <c r="SE18" s="12"/>
      <c r="SF18" s="12"/>
      <c r="SG18" s="12"/>
      <c r="SH18" s="12"/>
      <c r="SI18" s="12"/>
      <c r="SJ18" s="12"/>
      <c r="SK18" s="12"/>
      <c r="SL18" s="12"/>
      <c r="SM18" s="12"/>
      <c r="SN18" s="12"/>
      <c r="SO18" s="12"/>
      <c r="SP18" s="12"/>
      <c r="SQ18" s="12"/>
      <c r="SR18" s="12"/>
      <c r="SS18" s="12"/>
      <c r="ST18" s="12"/>
      <c r="SU18" s="12"/>
      <c r="SV18" s="12"/>
      <c r="SW18" s="12"/>
      <c r="SX18" s="12"/>
      <c r="SY18" s="12"/>
      <c r="SZ18" s="12"/>
      <c r="TA18" s="12"/>
      <c r="TB18" s="12"/>
      <c r="TC18" s="12"/>
      <c r="TD18" s="12"/>
      <c r="TE18" s="12"/>
      <c r="TF18" s="12"/>
      <c r="TG18" s="12"/>
      <c r="TH18" s="12"/>
      <c r="TI18" s="12"/>
      <c r="TJ18" s="12"/>
      <c r="TK18" s="12"/>
      <c r="TL18" s="12"/>
      <c r="TM18" s="12"/>
      <c r="TN18" s="12"/>
      <c r="TO18" s="12"/>
      <c r="TP18" s="12"/>
    </row>
    <row r="19" spans="1:536" ht="99.9" customHeight="1" x14ac:dyDescent="0.3">
      <c r="A19" s="9" t="s">
        <v>50</v>
      </c>
      <c r="B19" s="8" t="s">
        <v>109</v>
      </c>
      <c r="C19" s="9" t="s">
        <v>110</v>
      </c>
      <c r="D19" s="10" t="s">
        <v>111</v>
      </c>
      <c r="E19" s="10" t="s">
        <v>95</v>
      </c>
      <c r="F19" s="10" t="s">
        <v>95</v>
      </c>
      <c r="G19" s="11">
        <v>40000000</v>
      </c>
      <c r="H19" s="18" t="s">
        <v>19</v>
      </c>
      <c r="I19" s="18" t="s">
        <v>54</v>
      </c>
      <c r="J19" s="18" t="s">
        <v>55</v>
      </c>
      <c r="K19" s="19" t="s">
        <v>32</v>
      </c>
      <c r="L19" s="18"/>
      <c r="M19" s="24"/>
      <c r="N19" s="18"/>
      <c r="O19" s="10" t="s">
        <v>112</v>
      </c>
    </row>
    <row r="20" spans="1:536" ht="99.9" customHeight="1" x14ac:dyDescent="0.3">
      <c r="A20" s="33" t="s">
        <v>50</v>
      </c>
      <c r="B20" s="34" t="s">
        <v>57</v>
      </c>
      <c r="C20" s="33" t="s">
        <v>58</v>
      </c>
      <c r="D20" s="35" t="s">
        <v>59</v>
      </c>
      <c r="E20" s="35" t="s">
        <v>60</v>
      </c>
      <c r="F20" s="35" t="s">
        <v>61</v>
      </c>
      <c r="G20" s="36">
        <v>120000000</v>
      </c>
      <c r="H20" s="17" t="s">
        <v>19</v>
      </c>
      <c r="I20" s="17" t="s">
        <v>54</v>
      </c>
      <c r="J20" s="17" t="s">
        <v>55</v>
      </c>
      <c r="K20" s="26" t="s">
        <v>28</v>
      </c>
      <c r="L20" s="17" t="s">
        <v>62</v>
      </c>
      <c r="M20" s="36" t="s">
        <v>63</v>
      </c>
      <c r="N20" s="17"/>
      <c r="O20" s="35" t="s">
        <v>64</v>
      </c>
    </row>
    <row r="21" spans="1:536" ht="99.9" customHeight="1" x14ac:dyDescent="0.3">
      <c r="A21" s="9" t="s">
        <v>50</v>
      </c>
      <c r="B21" s="8" t="s">
        <v>127</v>
      </c>
      <c r="C21" s="9" t="s">
        <v>128</v>
      </c>
      <c r="D21" s="10" t="s">
        <v>129</v>
      </c>
      <c r="E21" s="10" t="s">
        <v>130</v>
      </c>
      <c r="F21" s="10" t="s">
        <v>131</v>
      </c>
      <c r="G21" s="11">
        <v>168500000</v>
      </c>
      <c r="H21" s="18" t="s">
        <v>19</v>
      </c>
      <c r="I21" s="18" t="s">
        <v>54</v>
      </c>
      <c r="J21" s="18" t="s">
        <v>55</v>
      </c>
      <c r="K21" s="23" t="s">
        <v>22</v>
      </c>
      <c r="L21" s="30"/>
      <c r="M21" s="37"/>
      <c r="N21" s="38"/>
      <c r="O21" s="10" t="s">
        <v>132</v>
      </c>
    </row>
    <row r="22" spans="1:536" ht="99.9" customHeight="1" x14ac:dyDescent="0.3">
      <c r="A22" s="9" t="s">
        <v>50</v>
      </c>
      <c r="B22" s="8" t="s">
        <v>70</v>
      </c>
      <c r="C22" s="9" t="s">
        <v>71</v>
      </c>
      <c r="D22" s="10" t="s">
        <v>72</v>
      </c>
      <c r="E22" s="10" t="s">
        <v>73</v>
      </c>
      <c r="F22" s="10" t="s">
        <v>73</v>
      </c>
      <c r="G22" s="11">
        <v>67376261.069999993</v>
      </c>
      <c r="H22" s="18" t="s">
        <v>19</v>
      </c>
      <c r="I22" s="18" t="s">
        <v>54</v>
      </c>
      <c r="J22" s="18" t="s">
        <v>55</v>
      </c>
      <c r="K22" s="26" t="s">
        <v>28</v>
      </c>
      <c r="L22" s="18" t="s">
        <v>62</v>
      </c>
      <c r="M22" s="24">
        <v>56930272.310000002</v>
      </c>
      <c r="N22" s="18" t="s">
        <v>68</v>
      </c>
      <c r="O22" s="10" t="s">
        <v>74</v>
      </c>
    </row>
    <row r="23" spans="1:536" ht="99.9" customHeight="1" x14ac:dyDescent="0.3">
      <c r="A23" s="9" t="s">
        <v>50</v>
      </c>
      <c r="B23" s="8" t="s">
        <v>101</v>
      </c>
      <c r="C23" s="9" t="s">
        <v>102</v>
      </c>
      <c r="D23" s="10" t="s">
        <v>850</v>
      </c>
      <c r="E23" s="10" t="s">
        <v>67</v>
      </c>
      <c r="F23" s="10" t="s">
        <v>67</v>
      </c>
      <c r="G23" s="11">
        <v>150000000</v>
      </c>
      <c r="H23" s="18" t="s">
        <v>19</v>
      </c>
      <c r="I23" s="18" t="s">
        <v>54</v>
      </c>
      <c r="J23" s="18" t="s">
        <v>55</v>
      </c>
      <c r="K23" s="19" t="s">
        <v>32</v>
      </c>
      <c r="L23" s="18" t="s">
        <v>56</v>
      </c>
      <c r="M23" s="24"/>
      <c r="N23" s="27"/>
      <c r="O23" s="10" t="s">
        <v>786</v>
      </c>
    </row>
    <row r="24" spans="1:536" ht="99.9" customHeight="1" x14ac:dyDescent="0.3">
      <c r="A24" s="9" t="s">
        <v>50</v>
      </c>
      <c r="B24" s="8" t="s">
        <v>78</v>
      </c>
      <c r="C24" s="39" t="s">
        <v>79</v>
      </c>
      <c r="D24" s="40" t="s">
        <v>80</v>
      </c>
      <c r="E24" s="10" t="s">
        <v>81</v>
      </c>
      <c r="F24" s="10" t="s">
        <v>81</v>
      </c>
      <c r="G24" s="11">
        <v>48085020.57</v>
      </c>
      <c r="H24" s="18" t="s">
        <v>19</v>
      </c>
      <c r="I24" s="18" t="s">
        <v>54</v>
      </c>
      <c r="J24" s="18" t="s">
        <v>55</v>
      </c>
      <c r="K24" s="26" t="s">
        <v>28</v>
      </c>
      <c r="L24" s="18" t="s">
        <v>62</v>
      </c>
      <c r="M24" s="24">
        <v>37470285.299999997</v>
      </c>
      <c r="N24" s="18" t="s">
        <v>68</v>
      </c>
      <c r="O24" s="10" t="s">
        <v>82</v>
      </c>
    </row>
    <row r="25" spans="1:536" ht="99.9" customHeight="1" x14ac:dyDescent="0.3">
      <c r="A25" s="9" t="s">
        <v>50</v>
      </c>
      <c r="B25" s="8" t="s">
        <v>83</v>
      </c>
      <c r="C25" s="9" t="s">
        <v>84</v>
      </c>
      <c r="D25" s="10" t="s">
        <v>85</v>
      </c>
      <c r="E25" s="10" t="s">
        <v>86</v>
      </c>
      <c r="F25" s="10" t="s">
        <v>86</v>
      </c>
      <c r="G25" s="28">
        <v>47745061.079999998</v>
      </c>
      <c r="H25" s="18" t="s">
        <v>19</v>
      </c>
      <c r="I25" s="18" t="s">
        <v>54</v>
      </c>
      <c r="J25" s="18" t="s">
        <v>55</v>
      </c>
      <c r="K25" s="26" t="s">
        <v>28</v>
      </c>
      <c r="L25" s="18" t="s">
        <v>62</v>
      </c>
      <c r="M25" s="24">
        <v>34337641.259999998</v>
      </c>
      <c r="N25" s="18" t="s">
        <v>68</v>
      </c>
      <c r="O25" s="10" t="s">
        <v>69</v>
      </c>
    </row>
    <row r="26" spans="1:536" ht="99.9" customHeight="1" x14ac:dyDescent="0.3">
      <c r="A26" s="9" t="s">
        <v>50</v>
      </c>
      <c r="B26" s="8" t="s">
        <v>137</v>
      </c>
      <c r="C26" s="9" t="s">
        <v>138</v>
      </c>
      <c r="D26" s="10" t="s">
        <v>139</v>
      </c>
      <c r="E26" s="10" t="s">
        <v>95</v>
      </c>
      <c r="F26" s="10" t="s">
        <v>95</v>
      </c>
      <c r="G26" s="11">
        <v>23000000</v>
      </c>
      <c r="H26" s="18" t="s">
        <v>19</v>
      </c>
      <c r="I26" s="18" t="s">
        <v>54</v>
      </c>
      <c r="J26" s="18" t="s">
        <v>55</v>
      </c>
      <c r="K26" s="23" t="s">
        <v>22</v>
      </c>
      <c r="L26" s="18"/>
      <c r="M26" s="24"/>
      <c r="N26" s="22"/>
      <c r="O26" s="10" t="s">
        <v>140</v>
      </c>
    </row>
    <row r="27" spans="1:536" ht="99.9" customHeight="1" x14ac:dyDescent="0.3">
      <c r="A27" s="9" t="s">
        <v>50</v>
      </c>
      <c r="B27" s="18" t="s">
        <v>87</v>
      </c>
      <c r="C27" s="9" t="s">
        <v>88</v>
      </c>
      <c r="D27" s="10" t="s">
        <v>89</v>
      </c>
      <c r="E27" s="10" t="s">
        <v>90</v>
      </c>
      <c r="F27" s="10" t="s">
        <v>90</v>
      </c>
      <c r="G27" s="28">
        <v>5450000</v>
      </c>
      <c r="H27" s="18" t="s">
        <v>19</v>
      </c>
      <c r="I27" s="18" t="s">
        <v>54</v>
      </c>
      <c r="J27" s="18" t="s">
        <v>55</v>
      </c>
      <c r="K27" s="26" t="s">
        <v>28</v>
      </c>
      <c r="L27" s="18" t="s">
        <v>62</v>
      </c>
      <c r="M27" s="24">
        <v>4157549.01</v>
      </c>
      <c r="N27" s="18" t="s">
        <v>68</v>
      </c>
      <c r="O27" s="10" t="s">
        <v>91</v>
      </c>
    </row>
    <row r="28" spans="1:536" ht="99.9" customHeight="1" x14ac:dyDescent="0.3">
      <c r="A28" s="9" t="s">
        <v>50</v>
      </c>
      <c r="B28" s="8" t="s">
        <v>96</v>
      </c>
      <c r="C28" s="9" t="s">
        <v>97</v>
      </c>
      <c r="D28" s="10" t="s">
        <v>98</v>
      </c>
      <c r="E28" s="10" t="s">
        <v>99</v>
      </c>
      <c r="F28" s="10" t="s">
        <v>100</v>
      </c>
      <c r="G28" s="28">
        <v>228690000</v>
      </c>
      <c r="H28" s="18" t="s">
        <v>19</v>
      </c>
      <c r="I28" s="18" t="s">
        <v>54</v>
      </c>
      <c r="J28" s="18" t="s">
        <v>55</v>
      </c>
      <c r="K28" s="19" t="s">
        <v>32</v>
      </c>
      <c r="L28" s="18" t="s">
        <v>56</v>
      </c>
      <c r="M28" s="24"/>
      <c r="N28" s="27"/>
      <c r="O28" s="10" t="s">
        <v>787</v>
      </c>
    </row>
    <row r="29" spans="1:536" ht="99.9" customHeight="1" x14ac:dyDescent="0.3">
      <c r="A29" s="9" t="s">
        <v>50</v>
      </c>
      <c r="B29" s="18" t="s">
        <v>120</v>
      </c>
      <c r="C29" s="9" t="s">
        <v>121</v>
      </c>
      <c r="D29" s="10" t="s">
        <v>122</v>
      </c>
      <c r="E29" s="10" t="s">
        <v>108</v>
      </c>
      <c r="F29" s="10" t="s">
        <v>108</v>
      </c>
      <c r="G29" s="28">
        <v>5450000</v>
      </c>
      <c r="H29" s="18" t="s">
        <v>19</v>
      </c>
      <c r="I29" s="18" t="s">
        <v>54</v>
      </c>
      <c r="J29" s="18" t="s">
        <v>55</v>
      </c>
      <c r="K29" s="19" t="s">
        <v>32</v>
      </c>
      <c r="L29" s="18" t="s">
        <v>62</v>
      </c>
      <c r="M29" s="24"/>
      <c r="N29" s="18" t="s">
        <v>68</v>
      </c>
      <c r="O29" s="10" t="s">
        <v>123</v>
      </c>
    </row>
    <row r="30" spans="1:536" ht="99.9" customHeight="1" x14ac:dyDescent="0.3">
      <c r="A30" s="9" t="s">
        <v>50</v>
      </c>
      <c r="B30" s="8" t="s">
        <v>113</v>
      </c>
      <c r="C30" s="9" t="s">
        <v>114</v>
      </c>
      <c r="D30" s="10" t="s">
        <v>851</v>
      </c>
      <c r="E30" s="10" t="s">
        <v>100</v>
      </c>
      <c r="F30" s="10" t="s">
        <v>100</v>
      </c>
      <c r="G30" s="28">
        <v>33000000</v>
      </c>
      <c r="H30" s="18" t="s">
        <v>19</v>
      </c>
      <c r="I30" s="18" t="s">
        <v>54</v>
      </c>
      <c r="J30" s="18" t="s">
        <v>55</v>
      </c>
      <c r="K30" s="19" t="s">
        <v>32</v>
      </c>
      <c r="L30" s="18" t="s">
        <v>56</v>
      </c>
      <c r="M30" s="24"/>
      <c r="N30" s="27"/>
      <c r="O30" s="10" t="s">
        <v>869</v>
      </c>
    </row>
    <row r="31" spans="1:536" ht="99.9" customHeight="1" x14ac:dyDescent="0.3">
      <c r="A31" s="33" t="s">
        <v>50</v>
      </c>
      <c r="B31" s="17" t="s">
        <v>115</v>
      </c>
      <c r="C31" s="33" t="s">
        <v>116</v>
      </c>
      <c r="D31" s="35" t="s">
        <v>117</v>
      </c>
      <c r="E31" s="35" t="s">
        <v>95</v>
      </c>
      <c r="F31" s="35" t="s">
        <v>95</v>
      </c>
      <c r="G31" s="41">
        <v>13500000</v>
      </c>
      <c r="H31" s="17" t="s">
        <v>19</v>
      </c>
      <c r="I31" s="17" t="s">
        <v>54</v>
      </c>
      <c r="J31" s="17" t="s">
        <v>55</v>
      </c>
      <c r="K31" s="19" t="s">
        <v>32</v>
      </c>
      <c r="L31" s="17" t="s">
        <v>118</v>
      </c>
      <c r="M31" s="42"/>
      <c r="N31" s="17" t="s">
        <v>68</v>
      </c>
      <c r="O31" s="35" t="s">
        <v>119</v>
      </c>
    </row>
    <row r="32" spans="1:536" s="31" customFormat="1" ht="99.9" customHeight="1" x14ac:dyDescent="0.3">
      <c r="A32" s="9" t="s">
        <v>17</v>
      </c>
      <c r="B32" s="8" t="s">
        <v>150</v>
      </c>
      <c r="C32" s="9" t="s">
        <v>151</v>
      </c>
      <c r="D32" s="10" t="s">
        <v>152</v>
      </c>
      <c r="E32" s="10" t="s">
        <v>18</v>
      </c>
      <c r="F32" s="10" t="s">
        <v>18</v>
      </c>
      <c r="G32" s="11">
        <v>2397337</v>
      </c>
      <c r="H32" s="18" t="s">
        <v>19</v>
      </c>
      <c r="I32" s="18" t="s">
        <v>54</v>
      </c>
      <c r="J32" s="18" t="s">
        <v>147</v>
      </c>
      <c r="K32" s="26" t="s">
        <v>28</v>
      </c>
      <c r="L32" s="18" t="s">
        <v>23</v>
      </c>
      <c r="M32" s="24">
        <v>2037737</v>
      </c>
      <c r="N32" s="18"/>
      <c r="O32" s="10" t="s">
        <v>153</v>
      </c>
    </row>
    <row r="33" spans="1:15" ht="99.9" customHeight="1" x14ac:dyDescent="0.3">
      <c r="A33" s="33" t="s">
        <v>17</v>
      </c>
      <c r="B33" s="34" t="s">
        <v>144</v>
      </c>
      <c r="C33" s="43" t="s">
        <v>145</v>
      </c>
      <c r="D33" s="35" t="s">
        <v>146</v>
      </c>
      <c r="E33" s="35" t="s">
        <v>18</v>
      </c>
      <c r="F33" s="35" t="s">
        <v>18</v>
      </c>
      <c r="G33" s="36">
        <v>15000000</v>
      </c>
      <c r="H33" s="17" t="s">
        <v>19</v>
      </c>
      <c r="I33" s="17" t="s">
        <v>54</v>
      </c>
      <c r="J33" s="17" t="s">
        <v>147</v>
      </c>
      <c r="K33" s="32" t="s">
        <v>164</v>
      </c>
      <c r="L33" s="17" t="s">
        <v>148</v>
      </c>
      <c r="M33" s="36">
        <v>13341723</v>
      </c>
      <c r="N33" s="44"/>
      <c r="O33" s="35" t="s">
        <v>149</v>
      </c>
    </row>
    <row r="34" spans="1:15" ht="99.9" customHeight="1" x14ac:dyDescent="0.3">
      <c r="A34" s="9" t="s">
        <v>44</v>
      </c>
      <c r="B34" s="8" t="s">
        <v>154</v>
      </c>
      <c r="C34" s="9" t="s">
        <v>18</v>
      </c>
      <c r="D34" s="10" t="s">
        <v>155</v>
      </c>
      <c r="E34" s="10" t="s">
        <v>18</v>
      </c>
      <c r="F34" s="10" t="s">
        <v>18</v>
      </c>
      <c r="G34" s="11">
        <v>1650000</v>
      </c>
      <c r="H34" s="18" t="s">
        <v>19</v>
      </c>
      <c r="I34" s="45" t="s">
        <v>156</v>
      </c>
      <c r="J34" s="18" t="s">
        <v>157</v>
      </c>
      <c r="K34" s="26" t="s">
        <v>28</v>
      </c>
      <c r="L34" s="18" t="s">
        <v>18</v>
      </c>
      <c r="M34" s="11" t="s">
        <v>63</v>
      </c>
      <c r="N34" s="18"/>
      <c r="O34" s="10"/>
    </row>
    <row r="35" spans="1:15" ht="99.75" customHeight="1" x14ac:dyDescent="0.3">
      <c r="A35" s="9" t="s">
        <v>17</v>
      </c>
      <c r="B35" s="8" t="s">
        <v>158</v>
      </c>
      <c r="C35" s="9" t="s">
        <v>823</v>
      </c>
      <c r="D35" s="10" t="s">
        <v>159</v>
      </c>
      <c r="E35" s="10" t="s">
        <v>18</v>
      </c>
      <c r="F35" s="10" t="s">
        <v>18</v>
      </c>
      <c r="G35" s="11">
        <v>590975</v>
      </c>
      <c r="H35" s="18" t="s">
        <v>19</v>
      </c>
      <c r="I35" s="45" t="s">
        <v>156</v>
      </c>
      <c r="J35" s="18" t="s">
        <v>157</v>
      </c>
      <c r="K35" s="32" t="s">
        <v>164</v>
      </c>
      <c r="L35" s="18" t="s">
        <v>23</v>
      </c>
      <c r="M35" s="11">
        <v>472777</v>
      </c>
      <c r="N35" s="18"/>
      <c r="O35" s="10" t="s">
        <v>824</v>
      </c>
    </row>
    <row r="36" spans="1:15" s="31" customFormat="1" ht="99.9" customHeight="1" x14ac:dyDescent="0.3">
      <c r="A36" s="33" t="s">
        <v>44</v>
      </c>
      <c r="B36" s="34" t="s">
        <v>165</v>
      </c>
      <c r="C36" s="33" t="s">
        <v>166</v>
      </c>
      <c r="D36" s="35" t="s">
        <v>167</v>
      </c>
      <c r="E36" s="35" t="s">
        <v>53</v>
      </c>
      <c r="F36" s="35" t="s">
        <v>53</v>
      </c>
      <c r="G36" s="36">
        <v>205000000</v>
      </c>
      <c r="H36" s="17" t="s">
        <v>19</v>
      </c>
      <c r="I36" s="17" t="s">
        <v>156</v>
      </c>
      <c r="J36" s="17" t="s">
        <v>163</v>
      </c>
      <c r="K36" s="19" t="s">
        <v>32</v>
      </c>
      <c r="L36" s="17"/>
      <c r="M36" s="42"/>
      <c r="N36" s="44"/>
      <c r="O36" s="35"/>
    </row>
    <row r="37" spans="1:15" s="31" customFormat="1" ht="99.9" customHeight="1" x14ac:dyDescent="0.3">
      <c r="A37" s="33" t="s">
        <v>44</v>
      </c>
      <c r="B37" s="34" t="s">
        <v>160</v>
      </c>
      <c r="C37" s="33" t="s">
        <v>18</v>
      </c>
      <c r="D37" s="35" t="s">
        <v>161</v>
      </c>
      <c r="E37" s="35" t="s">
        <v>162</v>
      </c>
      <c r="F37" s="35" t="s">
        <v>53</v>
      </c>
      <c r="G37" s="36">
        <v>29746361.59</v>
      </c>
      <c r="H37" s="17" t="s">
        <v>19</v>
      </c>
      <c r="I37" s="17" t="s">
        <v>156</v>
      </c>
      <c r="J37" s="17" t="s">
        <v>163</v>
      </c>
      <c r="K37" s="32" t="s">
        <v>164</v>
      </c>
      <c r="L37" s="17" t="s">
        <v>62</v>
      </c>
      <c r="M37" s="42">
        <v>25277207.84</v>
      </c>
      <c r="N37" s="44"/>
      <c r="O37" s="35"/>
    </row>
    <row r="38" spans="1:15" ht="99.9" customHeight="1" x14ac:dyDescent="0.3">
      <c r="A38" s="9" t="s">
        <v>17</v>
      </c>
      <c r="B38" s="8" t="s">
        <v>168</v>
      </c>
      <c r="C38" s="21" t="s">
        <v>18</v>
      </c>
      <c r="D38" s="10" t="s">
        <v>169</v>
      </c>
      <c r="E38" s="10" t="s">
        <v>18</v>
      </c>
      <c r="F38" s="10" t="s">
        <v>18</v>
      </c>
      <c r="G38" s="11">
        <v>33244818</v>
      </c>
      <c r="H38" s="18" t="s">
        <v>170</v>
      </c>
      <c r="I38" s="18" t="s">
        <v>171</v>
      </c>
      <c r="J38" s="18" t="s">
        <v>172</v>
      </c>
      <c r="K38" s="26" t="s">
        <v>28</v>
      </c>
      <c r="L38" s="18" t="s">
        <v>148</v>
      </c>
      <c r="M38" s="11">
        <v>29920336</v>
      </c>
      <c r="N38" s="18"/>
      <c r="O38" s="10" t="s">
        <v>173</v>
      </c>
    </row>
    <row r="39" spans="1:15" ht="99.9" customHeight="1" x14ac:dyDescent="0.3">
      <c r="A39" s="9" t="s">
        <v>174</v>
      </c>
      <c r="B39" s="8" t="s">
        <v>182</v>
      </c>
      <c r="C39" s="9" t="s">
        <v>18</v>
      </c>
      <c r="D39" s="10" t="s">
        <v>788</v>
      </c>
      <c r="E39" s="10" t="s">
        <v>131</v>
      </c>
      <c r="F39" s="10" t="s">
        <v>131</v>
      </c>
      <c r="G39" s="11">
        <v>531384810</v>
      </c>
      <c r="H39" s="18" t="s">
        <v>170</v>
      </c>
      <c r="I39" s="18" t="s">
        <v>171</v>
      </c>
      <c r="J39" s="18" t="s">
        <v>177</v>
      </c>
      <c r="K39" s="19" t="s">
        <v>32</v>
      </c>
      <c r="L39" s="18" t="s">
        <v>62</v>
      </c>
      <c r="M39" s="24"/>
      <c r="N39" s="22"/>
      <c r="O39" s="10" t="s">
        <v>183</v>
      </c>
    </row>
    <row r="40" spans="1:15" ht="99.9" customHeight="1" x14ac:dyDescent="0.3">
      <c r="A40" s="9" t="s">
        <v>174</v>
      </c>
      <c r="B40" s="8" t="s">
        <v>184</v>
      </c>
      <c r="C40" s="9" t="s">
        <v>18</v>
      </c>
      <c r="D40" s="10" t="s">
        <v>185</v>
      </c>
      <c r="E40" s="10" t="s">
        <v>95</v>
      </c>
      <c r="F40" s="10" t="s">
        <v>95</v>
      </c>
      <c r="G40" s="11">
        <v>320000000</v>
      </c>
      <c r="H40" s="18" t="s">
        <v>170</v>
      </c>
      <c r="I40" s="18" t="s">
        <v>171</v>
      </c>
      <c r="J40" s="18" t="s">
        <v>177</v>
      </c>
      <c r="K40" s="19" t="s">
        <v>32</v>
      </c>
      <c r="L40" s="18" t="s">
        <v>186</v>
      </c>
      <c r="M40" s="24"/>
      <c r="N40" s="22"/>
      <c r="O40" s="10" t="s">
        <v>187</v>
      </c>
    </row>
    <row r="41" spans="1:15" ht="99.9" customHeight="1" x14ac:dyDescent="0.3">
      <c r="A41" s="9" t="s">
        <v>174</v>
      </c>
      <c r="B41" s="8" t="s">
        <v>194</v>
      </c>
      <c r="C41" s="9" t="s">
        <v>18</v>
      </c>
      <c r="D41" s="10" t="s">
        <v>185</v>
      </c>
      <c r="E41" s="10" t="s">
        <v>131</v>
      </c>
      <c r="F41" s="10" t="s">
        <v>131</v>
      </c>
      <c r="G41" s="11">
        <v>400000000</v>
      </c>
      <c r="H41" s="18" t="s">
        <v>170</v>
      </c>
      <c r="I41" s="18" t="s">
        <v>171</v>
      </c>
      <c r="J41" s="18" t="s">
        <v>177</v>
      </c>
      <c r="K41" s="23" t="s">
        <v>22</v>
      </c>
      <c r="L41" s="18" t="s">
        <v>186</v>
      </c>
      <c r="M41" s="24"/>
      <c r="N41" s="22"/>
      <c r="O41" s="10" t="s">
        <v>789</v>
      </c>
    </row>
    <row r="42" spans="1:15" ht="99.9" customHeight="1" x14ac:dyDescent="0.3">
      <c r="A42" s="9" t="s">
        <v>174</v>
      </c>
      <c r="B42" s="8" t="s">
        <v>726</v>
      </c>
      <c r="C42" s="9" t="s">
        <v>18</v>
      </c>
      <c r="D42" s="10" t="s">
        <v>778</v>
      </c>
      <c r="E42" s="10" t="s">
        <v>100</v>
      </c>
      <c r="F42" s="10" t="s">
        <v>100</v>
      </c>
      <c r="G42" s="11" t="s">
        <v>727</v>
      </c>
      <c r="H42" s="10" t="s">
        <v>170</v>
      </c>
      <c r="I42" s="10" t="s">
        <v>171</v>
      </c>
      <c r="J42" s="10" t="s">
        <v>177</v>
      </c>
      <c r="K42" s="26" t="s">
        <v>28</v>
      </c>
      <c r="L42" s="18" t="s">
        <v>186</v>
      </c>
      <c r="M42" s="11" t="s">
        <v>728</v>
      </c>
      <c r="N42" s="18"/>
      <c r="O42" s="10"/>
    </row>
    <row r="43" spans="1:15" ht="99.9" customHeight="1" x14ac:dyDescent="0.3">
      <c r="A43" s="9" t="s">
        <v>174</v>
      </c>
      <c r="B43" s="8" t="s">
        <v>180</v>
      </c>
      <c r="C43" s="9" t="s">
        <v>18</v>
      </c>
      <c r="D43" s="10" t="s">
        <v>181</v>
      </c>
      <c r="E43" s="10" t="s">
        <v>100</v>
      </c>
      <c r="F43" s="10" t="s">
        <v>100</v>
      </c>
      <c r="G43" s="11">
        <v>1200000000</v>
      </c>
      <c r="H43" s="18" t="s">
        <v>170</v>
      </c>
      <c r="I43" s="18" t="s">
        <v>171</v>
      </c>
      <c r="J43" s="18" t="s">
        <v>177</v>
      </c>
      <c r="K43" s="19" t="s">
        <v>28</v>
      </c>
      <c r="L43" s="18" t="s">
        <v>18</v>
      </c>
      <c r="M43" s="24"/>
      <c r="N43" s="22"/>
      <c r="O43" s="10" t="s">
        <v>790</v>
      </c>
    </row>
    <row r="44" spans="1:15" ht="99.9" customHeight="1" x14ac:dyDescent="0.3">
      <c r="A44" s="9" t="s">
        <v>174</v>
      </c>
      <c r="B44" s="8" t="s">
        <v>197</v>
      </c>
      <c r="C44" s="9" t="s">
        <v>198</v>
      </c>
      <c r="D44" s="10" t="s">
        <v>199</v>
      </c>
      <c r="E44" s="10" t="s">
        <v>53</v>
      </c>
      <c r="F44" s="10" t="s">
        <v>53</v>
      </c>
      <c r="G44" s="11">
        <v>10000000</v>
      </c>
      <c r="H44" s="18" t="s">
        <v>170</v>
      </c>
      <c r="I44" s="18" t="s">
        <v>171</v>
      </c>
      <c r="J44" s="18" t="s">
        <v>177</v>
      </c>
      <c r="K44" s="23" t="s">
        <v>22</v>
      </c>
      <c r="L44" s="18" t="s">
        <v>56</v>
      </c>
      <c r="M44" s="24"/>
      <c r="N44" s="22"/>
      <c r="O44" s="10" t="s">
        <v>791</v>
      </c>
    </row>
    <row r="45" spans="1:15" ht="99.9" customHeight="1" x14ac:dyDescent="0.3">
      <c r="A45" s="9" t="s">
        <v>174</v>
      </c>
      <c r="B45" s="8" t="s">
        <v>191</v>
      </c>
      <c r="C45" s="9" t="s">
        <v>192</v>
      </c>
      <c r="D45" s="10" t="s">
        <v>193</v>
      </c>
      <c r="E45" s="10" t="s">
        <v>95</v>
      </c>
      <c r="F45" s="10" t="s">
        <v>95</v>
      </c>
      <c r="G45" s="11">
        <v>300000000</v>
      </c>
      <c r="H45" s="18" t="s">
        <v>170</v>
      </c>
      <c r="I45" s="18" t="s">
        <v>171</v>
      </c>
      <c r="J45" s="18" t="s">
        <v>177</v>
      </c>
      <c r="K45" s="23" t="s">
        <v>22</v>
      </c>
      <c r="L45" s="18" t="s">
        <v>56</v>
      </c>
      <c r="M45" s="24"/>
      <c r="N45" s="22"/>
      <c r="O45" s="10" t="s">
        <v>792</v>
      </c>
    </row>
    <row r="46" spans="1:15" ht="99.9" customHeight="1" x14ac:dyDescent="0.3">
      <c r="A46" s="9" t="s">
        <v>174</v>
      </c>
      <c r="B46" s="8" t="s">
        <v>188</v>
      </c>
      <c r="C46" s="9" t="s">
        <v>18</v>
      </c>
      <c r="D46" s="10" t="s">
        <v>189</v>
      </c>
      <c r="E46" s="10" t="s">
        <v>190</v>
      </c>
      <c r="F46" s="10" t="s">
        <v>190</v>
      </c>
      <c r="G46" s="11">
        <v>60000000</v>
      </c>
      <c r="H46" s="18" t="s">
        <v>170</v>
      </c>
      <c r="I46" s="18" t="s">
        <v>171</v>
      </c>
      <c r="J46" s="18" t="s">
        <v>177</v>
      </c>
      <c r="K46" s="19" t="s">
        <v>28</v>
      </c>
      <c r="L46" s="18" t="s">
        <v>793</v>
      </c>
      <c r="M46" s="24"/>
      <c r="N46" s="18"/>
      <c r="O46" s="10" t="s">
        <v>794</v>
      </c>
    </row>
    <row r="47" spans="1:15" ht="99.9" customHeight="1" x14ac:dyDescent="0.3">
      <c r="A47" s="9" t="s">
        <v>174</v>
      </c>
      <c r="B47" s="8" t="s">
        <v>175</v>
      </c>
      <c r="C47" s="9" t="s">
        <v>18</v>
      </c>
      <c r="D47" s="10" t="s">
        <v>176</v>
      </c>
      <c r="E47" s="10" t="s">
        <v>135</v>
      </c>
      <c r="F47" s="10" t="s">
        <v>135</v>
      </c>
      <c r="G47" s="11">
        <v>1250000000</v>
      </c>
      <c r="H47" s="18" t="s">
        <v>170</v>
      </c>
      <c r="I47" s="18" t="s">
        <v>171</v>
      </c>
      <c r="J47" s="18" t="s">
        <v>177</v>
      </c>
      <c r="K47" s="32" t="s">
        <v>164</v>
      </c>
      <c r="L47" s="18" t="s">
        <v>769</v>
      </c>
      <c r="M47" s="24">
        <v>410000000</v>
      </c>
      <c r="N47" s="18" t="s">
        <v>179</v>
      </c>
      <c r="O47" s="10" t="s">
        <v>768</v>
      </c>
    </row>
    <row r="48" spans="1:15" ht="99.9" customHeight="1" x14ac:dyDescent="0.3">
      <c r="A48" s="9" t="s">
        <v>174</v>
      </c>
      <c r="B48" s="8" t="s">
        <v>195</v>
      </c>
      <c r="C48" s="9" t="s">
        <v>18</v>
      </c>
      <c r="D48" s="10" t="s">
        <v>196</v>
      </c>
      <c r="E48" s="10" t="s">
        <v>95</v>
      </c>
      <c r="F48" s="10" t="s">
        <v>95</v>
      </c>
      <c r="G48" s="11">
        <v>25000000</v>
      </c>
      <c r="H48" s="18" t="s">
        <v>170</v>
      </c>
      <c r="I48" s="18" t="s">
        <v>171</v>
      </c>
      <c r="J48" s="18" t="s">
        <v>177</v>
      </c>
      <c r="K48" s="23" t="s">
        <v>22</v>
      </c>
      <c r="L48" s="18" t="s">
        <v>56</v>
      </c>
      <c r="M48" s="24"/>
      <c r="N48" s="22"/>
      <c r="O48" s="10" t="s">
        <v>792</v>
      </c>
    </row>
    <row r="49" spans="1:15" ht="99.9" customHeight="1" x14ac:dyDescent="0.3">
      <c r="A49" s="9" t="s">
        <v>17</v>
      </c>
      <c r="B49" s="8" t="s">
        <v>200</v>
      </c>
      <c r="C49" s="9" t="s">
        <v>201</v>
      </c>
      <c r="D49" s="10" t="s">
        <v>202</v>
      </c>
      <c r="E49" s="10" t="s">
        <v>18</v>
      </c>
      <c r="F49" s="10" t="s">
        <v>18</v>
      </c>
      <c r="G49" s="11">
        <v>11269807</v>
      </c>
      <c r="H49" s="18" t="s">
        <v>170</v>
      </c>
      <c r="I49" s="18" t="s">
        <v>203</v>
      </c>
      <c r="J49" s="18" t="s">
        <v>204</v>
      </c>
      <c r="K49" s="26" t="s">
        <v>28</v>
      </c>
      <c r="L49" s="18" t="s">
        <v>23</v>
      </c>
      <c r="M49" s="24">
        <v>9579336</v>
      </c>
      <c r="N49" s="18"/>
      <c r="O49" s="10" t="s">
        <v>205</v>
      </c>
    </row>
    <row r="50" spans="1:15" s="31" customFormat="1" ht="99.9" customHeight="1" x14ac:dyDescent="0.3">
      <c r="A50" s="33" t="s">
        <v>206</v>
      </c>
      <c r="B50" s="34" t="s">
        <v>709</v>
      </c>
      <c r="C50" s="33" t="s">
        <v>18</v>
      </c>
      <c r="D50" s="35" t="s">
        <v>710</v>
      </c>
      <c r="E50" s="35" t="s">
        <v>18</v>
      </c>
      <c r="F50" s="35" t="s">
        <v>18</v>
      </c>
      <c r="G50" s="36">
        <v>166753083</v>
      </c>
      <c r="H50" s="17" t="s">
        <v>170</v>
      </c>
      <c r="I50" s="17" t="s">
        <v>203</v>
      </c>
      <c r="J50" s="17" t="s">
        <v>209</v>
      </c>
      <c r="K50" s="26" t="s">
        <v>28</v>
      </c>
      <c r="L50" s="17" t="s">
        <v>148</v>
      </c>
      <c r="M50" s="42">
        <v>106761831.29000001</v>
      </c>
      <c r="N50" s="44"/>
      <c r="O50" s="35"/>
    </row>
    <row r="51" spans="1:15" ht="99.9" customHeight="1" x14ac:dyDescent="0.3">
      <c r="A51" s="9" t="s">
        <v>206</v>
      </c>
      <c r="B51" s="8" t="s">
        <v>285</v>
      </c>
      <c r="C51" s="9" t="s">
        <v>18</v>
      </c>
      <c r="D51" s="10" t="s">
        <v>286</v>
      </c>
      <c r="E51" s="10" t="s">
        <v>287</v>
      </c>
      <c r="F51" s="10" t="s">
        <v>53</v>
      </c>
      <c r="G51" s="11">
        <v>240000000</v>
      </c>
      <c r="H51" s="18" t="s">
        <v>170</v>
      </c>
      <c r="I51" s="18" t="s">
        <v>203</v>
      </c>
      <c r="J51" s="18" t="s">
        <v>209</v>
      </c>
      <c r="K51" s="23" t="s">
        <v>22</v>
      </c>
      <c r="L51" s="18"/>
      <c r="M51" s="24"/>
      <c r="N51" s="22"/>
      <c r="O51" s="10" t="s">
        <v>803</v>
      </c>
    </row>
    <row r="52" spans="1:15" ht="99.9" customHeight="1" x14ac:dyDescent="0.3">
      <c r="A52" s="9" t="s">
        <v>206</v>
      </c>
      <c r="B52" s="8" t="s">
        <v>837</v>
      </c>
      <c r="C52" s="9" t="s">
        <v>18</v>
      </c>
      <c r="D52" s="10" t="s">
        <v>254</v>
      </c>
      <c r="E52" s="10"/>
      <c r="F52" s="10" t="s">
        <v>53</v>
      </c>
      <c r="G52" s="11">
        <v>130000000</v>
      </c>
      <c r="H52" s="18" t="s">
        <v>170</v>
      </c>
      <c r="I52" s="18" t="s">
        <v>203</v>
      </c>
      <c r="J52" s="18" t="s">
        <v>209</v>
      </c>
      <c r="K52" s="19" t="s">
        <v>32</v>
      </c>
      <c r="L52" s="18"/>
      <c r="M52" s="24"/>
      <c r="N52" s="22"/>
      <c r="O52" s="10" t="s">
        <v>870</v>
      </c>
    </row>
    <row r="53" spans="1:15" ht="99.9" customHeight="1" x14ac:dyDescent="0.3">
      <c r="A53" s="9" t="s">
        <v>206</v>
      </c>
      <c r="B53" s="8" t="s">
        <v>255</v>
      </c>
      <c r="C53" s="39" t="s">
        <v>18</v>
      </c>
      <c r="D53" s="40" t="s">
        <v>833</v>
      </c>
      <c r="E53" s="10" t="s">
        <v>256</v>
      </c>
      <c r="F53" s="10" t="s">
        <v>81</v>
      </c>
      <c r="G53" s="11">
        <v>100000000</v>
      </c>
      <c r="H53" s="18" t="s">
        <v>170</v>
      </c>
      <c r="I53" s="18" t="s">
        <v>203</v>
      </c>
      <c r="J53" s="18" t="s">
        <v>209</v>
      </c>
      <c r="K53" s="20" t="s">
        <v>28</v>
      </c>
      <c r="L53" s="18" t="s">
        <v>62</v>
      </c>
      <c r="M53" s="24"/>
      <c r="N53" s="18" t="s">
        <v>68</v>
      </c>
      <c r="O53" s="10"/>
    </row>
    <row r="54" spans="1:15" ht="99.9" customHeight="1" x14ac:dyDescent="0.3">
      <c r="A54" s="9" t="s">
        <v>206</v>
      </c>
      <c r="B54" s="8" t="s">
        <v>250</v>
      </c>
      <c r="C54" s="9" t="s">
        <v>18</v>
      </c>
      <c r="D54" s="10" t="s">
        <v>251</v>
      </c>
      <c r="E54" s="10" t="s">
        <v>86</v>
      </c>
      <c r="F54" s="10" t="s">
        <v>86</v>
      </c>
      <c r="G54" s="11">
        <v>150000000</v>
      </c>
      <c r="H54" s="18" t="s">
        <v>170</v>
      </c>
      <c r="I54" s="18" t="s">
        <v>203</v>
      </c>
      <c r="J54" s="18" t="s">
        <v>209</v>
      </c>
      <c r="K54" s="19" t="s">
        <v>32</v>
      </c>
      <c r="L54" s="18" t="s">
        <v>62</v>
      </c>
      <c r="M54" s="24"/>
      <c r="N54" s="18" t="s">
        <v>68</v>
      </c>
      <c r="O54" s="10"/>
    </row>
    <row r="55" spans="1:15" ht="99.75" customHeight="1" x14ac:dyDescent="0.3">
      <c r="A55" s="9" t="s">
        <v>206</v>
      </c>
      <c r="B55" s="8" t="s">
        <v>257</v>
      </c>
      <c r="C55" s="9" t="s">
        <v>18</v>
      </c>
      <c r="D55" s="10" t="s">
        <v>258</v>
      </c>
      <c r="E55" s="10" t="s">
        <v>259</v>
      </c>
      <c r="F55" s="10" t="s">
        <v>81</v>
      </c>
      <c r="G55" s="11">
        <v>96000000</v>
      </c>
      <c r="H55" s="18" t="s">
        <v>170</v>
      </c>
      <c r="I55" s="18" t="s">
        <v>203</v>
      </c>
      <c r="J55" s="18" t="s">
        <v>209</v>
      </c>
      <c r="K55" s="19" t="s">
        <v>32</v>
      </c>
      <c r="L55" s="18"/>
      <c r="M55" s="24"/>
      <c r="N55" s="22"/>
      <c r="O55" s="10" t="s">
        <v>804</v>
      </c>
    </row>
    <row r="56" spans="1:15" ht="99.75" customHeight="1" x14ac:dyDescent="0.3">
      <c r="A56" s="9" t="s">
        <v>206</v>
      </c>
      <c r="B56" s="8" t="s">
        <v>303</v>
      </c>
      <c r="C56" s="9" t="s">
        <v>304</v>
      </c>
      <c r="D56" s="10" t="s">
        <v>305</v>
      </c>
      <c r="E56" s="10"/>
      <c r="F56" s="10" t="s">
        <v>95</v>
      </c>
      <c r="G56" s="11">
        <v>57500000</v>
      </c>
      <c r="H56" s="18" t="s">
        <v>170</v>
      </c>
      <c r="I56" s="18" t="s">
        <v>203</v>
      </c>
      <c r="J56" s="18" t="s">
        <v>209</v>
      </c>
      <c r="K56" s="23" t="s">
        <v>22</v>
      </c>
      <c r="L56" s="18" t="s">
        <v>62</v>
      </c>
      <c r="M56" s="24"/>
      <c r="N56" s="18"/>
      <c r="O56" s="10" t="s">
        <v>816</v>
      </c>
    </row>
    <row r="57" spans="1:15" ht="99.9" customHeight="1" x14ac:dyDescent="0.3">
      <c r="A57" s="9" t="s">
        <v>206</v>
      </c>
      <c r="B57" s="8" t="s">
        <v>216</v>
      </c>
      <c r="C57" s="9" t="s">
        <v>18</v>
      </c>
      <c r="D57" s="10" t="s">
        <v>217</v>
      </c>
      <c r="E57" s="10" t="s">
        <v>131</v>
      </c>
      <c r="F57" s="10" t="s">
        <v>131</v>
      </c>
      <c r="G57" s="11">
        <v>144000000</v>
      </c>
      <c r="H57" s="18" t="s">
        <v>170</v>
      </c>
      <c r="I57" s="18" t="s">
        <v>203</v>
      </c>
      <c r="J57" s="18" t="s">
        <v>209</v>
      </c>
      <c r="K57" s="26" t="s">
        <v>28</v>
      </c>
      <c r="L57" s="18" t="s">
        <v>49</v>
      </c>
      <c r="M57" s="24">
        <v>78234833.359999999</v>
      </c>
      <c r="N57" s="18"/>
      <c r="O57" s="10" t="s">
        <v>805</v>
      </c>
    </row>
    <row r="58" spans="1:15" ht="99.9" customHeight="1" x14ac:dyDescent="0.3">
      <c r="A58" s="9" t="s">
        <v>206</v>
      </c>
      <c r="B58" s="8" t="s">
        <v>228</v>
      </c>
      <c r="C58" s="9" t="s">
        <v>18</v>
      </c>
      <c r="D58" s="10" t="s">
        <v>229</v>
      </c>
      <c r="E58" s="10" t="s">
        <v>67</v>
      </c>
      <c r="F58" s="10" t="s">
        <v>67</v>
      </c>
      <c r="G58" s="11">
        <v>53000000</v>
      </c>
      <c r="H58" s="18" t="s">
        <v>170</v>
      </c>
      <c r="I58" s="18" t="s">
        <v>203</v>
      </c>
      <c r="J58" s="18" t="s">
        <v>209</v>
      </c>
      <c r="K58" s="26" t="s">
        <v>28</v>
      </c>
      <c r="L58" s="18" t="s">
        <v>62</v>
      </c>
      <c r="M58" s="24">
        <v>40629723.079999998</v>
      </c>
      <c r="N58" s="18" t="s">
        <v>68</v>
      </c>
      <c r="O58" s="10"/>
    </row>
    <row r="59" spans="1:15" ht="99.9" customHeight="1" x14ac:dyDescent="0.3">
      <c r="A59" s="9" t="s">
        <v>206</v>
      </c>
      <c r="B59" s="8" t="s">
        <v>244</v>
      </c>
      <c r="C59" s="9" t="s">
        <v>18</v>
      </c>
      <c r="D59" s="10" t="s">
        <v>245</v>
      </c>
      <c r="E59" s="10" t="s">
        <v>246</v>
      </c>
      <c r="F59" s="10" t="s">
        <v>100</v>
      </c>
      <c r="G59" s="11">
        <v>150000000</v>
      </c>
      <c r="H59" s="18" t="s">
        <v>170</v>
      </c>
      <c r="I59" s="18" t="s">
        <v>203</v>
      </c>
      <c r="J59" s="18" t="s">
        <v>209</v>
      </c>
      <c r="K59" s="19" t="s">
        <v>32</v>
      </c>
      <c r="L59" s="18" t="s">
        <v>62</v>
      </c>
      <c r="M59" s="24"/>
      <c r="N59" s="18" t="s">
        <v>68</v>
      </c>
      <c r="O59" s="10"/>
    </row>
    <row r="60" spans="1:15" s="31" customFormat="1" ht="99.9" customHeight="1" x14ac:dyDescent="0.3">
      <c r="A60" s="9" t="s">
        <v>206</v>
      </c>
      <c r="B60" s="8" t="s">
        <v>248</v>
      </c>
      <c r="C60" s="9" t="s">
        <v>18</v>
      </c>
      <c r="D60" s="10" t="s">
        <v>249</v>
      </c>
      <c r="E60" s="10" t="s">
        <v>53</v>
      </c>
      <c r="F60" s="10" t="s">
        <v>53</v>
      </c>
      <c r="G60" s="11">
        <v>150000000</v>
      </c>
      <c r="H60" s="18" t="s">
        <v>170</v>
      </c>
      <c r="I60" s="18" t="s">
        <v>203</v>
      </c>
      <c r="J60" s="18" t="s">
        <v>209</v>
      </c>
      <c r="K60" s="19" t="s">
        <v>32</v>
      </c>
      <c r="L60" s="18" t="s">
        <v>62</v>
      </c>
      <c r="M60" s="24"/>
      <c r="N60" s="18" t="s">
        <v>68</v>
      </c>
      <c r="O60" s="10"/>
    </row>
    <row r="61" spans="1:15" ht="99.9" customHeight="1" x14ac:dyDescent="0.3">
      <c r="A61" s="9" t="s">
        <v>206</v>
      </c>
      <c r="B61" s="8" t="s">
        <v>220</v>
      </c>
      <c r="C61" s="9" t="s">
        <v>18</v>
      </c>
      <c r="D61" s="10" t="s">
        <v>221</v>
      </c>
      <c r="E61" s="10" t="s">
        <v>73</v>
      </c>
      <c r="F61" s="10" t="s">
        <v>73</v>
      </c>
      <c r="G61" s="11">
        <v>65000000</v>
      </c>
      <c r="H61" s="18" t="s">
        <v>170</v>
      </c>
      <c r="I61" s="18" t="s">
        <v>203</v>
      </c>
      <c r="J61" s="18" t="s">
        <v>209</v>
      </c>
      <c r="K61" s="26" t="s">
        <v>28</v>
      </c>
      <c r="L61" s="18" t="s">
        <v>49</v>
      </c>
      <c r="M61" s="24">
        <v>47588597.420000002</v>
      </c>
      <c r="N61" s="18"/>
      <c r="O61" s="10"/>
    </row>
    <row r="62" spans="1:15" ht="99.9" customHeight="1" x14ac:dyDescent="0.3">
      <c r="A62" s="9" t="s">
        <v>206</v>
      </c>
      <c r="B62" s="8" t="s">
        <v>301</v>
      </c>
      <c r="C62" s="9" t="s">
        <v>18</v>
      </c>
      <c r="D62" s="10" t="s">
        <v>302</v>
      </c>
      <c r="E62" s="10"/>
      <c r="F62" s="10" t="s">
        <v>95</v>
      </c>
      <c r="G62" s="11">
        <v>90000000</v>
      </c>
      <c r="H62" s="18" t="s">
        <v>170</v>
      </c>
      <c r="I62" s="18" t="s">
        <v>203</v>
      </c>
      <c r="J62" s="18" t="s">
        <v>209</v>
      </c>
      <c r="K62" s="23" t="s">
        <v>22</v>
      </c>
      <c r="L62" s="18"/>
      <c r="M62" s="24"/>
      <c r="N62" s="22"/>
      <c r="O62" s="10" t="s">
        <v>806</v>
      </c>
    </row>
    <row r="63" spans="1:15" ht="99.9" customHeight="1" x14ac:dyDescent="0.3">
      <c r="A63" s="9" t="s">
        <v>206</v>
      </c>
      <c r="B63" s="8" t="s">
        <v>218</v>
      </c>
      <c r="C63" s="9" t="s">
        <v>18</v>
      </c>
      <c r="D63" s="10" t="s">
        <v>219</v>
      </c>
      <c r="E63" s="10" t="s">
        <v>108</v>
      </c>
      <c r="F63" s="10" t="s">
        <v>108</v>
      </c>
      <c r="G63" s="11">
        <v>120000000</v>
      </c>
      <c r="H63" s="18" t="s">
        <v>170</v>
      </c>
      <c r="I63" s="18" t="s">
        <v>203</v>
      </c>
      <c r="J63" s="18" t="s">
        <v>209</v>
      </c>
      <c r="K63" s="26" t="s">
        <v>28</v>
      </c>
      <c r="L63" s="18" t="s">
        <v>49</v>
      </c>
      <c r="M63" s="24">
        <v>80000000</v>
      </c>
      <c r="N63" s="18"/>
      <c r="O63" s="10"/>
    </row>
    <row r="64" spans="1:15" ht="99.9" customHeight="1" x14ac:dyDescent="0.3">
      <c r="A64" s="9" t="s">
        <v>206</v>
      </c>
      <c r="B64" s="8" t="s">
        <v>264</v>
      </c>
      <c r="C64" s="9" t="s">
        <v>18</v>
      </c>
      <c r="D64" s="10" t="s">
        <v>265</v>
      </c>
      <c r="E64" s="10" t="s">
        <v>266</v>
      </c>
      <c r="F64" s="10" t="s">
        <v>100</v>
      </c>
      <c r="G64" s="11">
        <v>41000000</v>
      </c>
      <c r="H64" s="18" t="s">
        <v>170</v>
      </c>
      <c r="I64" s="18" t="s">
        <v>203</v>
      </c>
      <c r="J64" s="18" t="s">
        <v>209</v>
      </c>
      <c r="K64" s="19" t="s">
        <v>32</v>
      </c>
      <c r="L64" s="18"/>
      <c r="M64" s="24"/>
      <c r="N64" s="22"/>
      <c r="O64" s="10" t="s">
        <v>807</v>
      </c>
    </row>
    <row r="65" spans="1:536" s="31" customFormat="1" ht="99.9" customHeight="1" x14ac:dyDescent="0.3">
      <c r="A65" s="9" t="s">
        <v>206</v>
      </c>
      <c r="B65" s="8" t="s">
        <v>288</v>
      </c>
      <c r="C65" s="9" t="s">
        <v>18</v>
      </c>
      <c r="D65" s="10" t="s">
        <v>289</v>
      </c>
      <c r="E65" s="10" t="s">
        <v>135</v>
      </c>
      <c r="F65" s="10" t="s">
        <v>135</v>
      </c>
      <c r="G65" s="11">
        <v>190000000</v>
      </c>
      <c r="H65" s="18" t="s">
        <v>170</v>
      </c>
      <c r="I65" s="18" t="s">
        <v>203</v>
      </c>
      <c r="J65" s="18" t="s">
        <v>209</v>
      </c>
      <c r="K65" s="23" t="s">
        <v>22</v>
      </c>
      <c r="L65" s="18"/>
      <c r="M65" s="24"/>
      <c r="N65" s="22"/>
      <c r="O65" s="10" t="s">
        <v>808</v>
      </c>
    </row>
    <row r="66" spans="1:536" s="31" customFormat="1" ht="99.9" customHeight="1" x14ac:dyDescent="0.3">
      <c r="A66" s="33" t="s">
        <v>206</v>
      </c>
      <c r="B66" s="34" t="s">
        <v>241</v>
      </c>
      <c r="C66" s="33" t="s">
        <v>18</v>
      </c>
      <c r="D66" s="35" t="s">
        <v>242</v>
      </c>
      <c r="E66" s="35" t="s">
        <v>18</v>
      </c>
      <c r="F66" s="35" t="s">
        <v>18</v>
      </c>
      <c r="G66" s="36">
        <f>5141650+500000</f>
        <v>5641650</v>
      </c>
      <c r="H66" s="17" t="s">
        <v>170</v>
      </c>
      <c r="I66" s="17" t="s">
        <v>203</v>
      </c>
      <c r="J66" s="17" t="s">
        <v>209</v>
      </c>
      <c r="K66" s="26" t="s">
        <v>28</v>
      </c>
      <c r="L66" s="17" t="s">
        <v>148</v>
      </c>
      <c r="M66" s="36">
        <v>4370402</v>
      </c>
      <c r="N66" s="44"/>
      <c r="O66" s="35"/>
    </row>
    <row r="67" spans="1:536" s="31" customFormat="1" ht="99.9" customHeight="1" x14ac:dyDescent="0.3">
      <c r="A67" s="33" t="s">
        <v>206</v>
      </c>
      <c r="B67" s="34" t="s">
        <v>243</v>
      </c>
      <c r="C67" s="33" t="s">
        <v>18</v>
      </c>
      <c r="D67" s="35" t="s">
        <v>242</v>
      </c>
      <c r="E67" s="35" t="s">
        <v>18</v>
      </c>
      <c r="F67" s="35" t="s">
        <v>18</v>
      </c>
      <c r="G67" s="36">
        <f>4697740+500000</f>
        <v>5197740</v>
      </c>
      <c r="H67" s="17" t="s">
        <v>170</v>
      </c>
      <c r="I67" s="17" t="s">
        <v>203</v>
      </c>
      <c r="J67" s="17" t="s">
        <v>209</v>
      </c>
      <c r="K67" s="32" t="s">
        <v>164</v>
      </c>
      <c r="L67" s="17" t="s">
        <v>148</v>
      </c>
      <c r="M67" s="36">
        <v>4008461</v>
      </c>
      <c r="N67" s="44"/>
      <c r="O67" s="35"/>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c r="HY67" s="12"/>
      <c r="HZ67" s="12"/>
      <c r="IA67" s="12"/>
      <c r="IB67" s="12"/>
      <c r="IC67" s="12"/>
      <c r="ID67" s="12"/>
      <c r="IE67" s="12"/>
      <c r="IF67" s="12"/>
      <c r="IG67" s="12"/>
      <c r="IH67" s="12"/>
      <c r="II67" s="12"/>
      <c r="IJ67" s="12"/>
      <c r="IK67" s="12"/>
      <c r="IL67" s="12"/>
      <c r="IM67" s="12"/>
      <c r="IN67" s="12"/>
      <c r="IO67" s="12"/>
      <c r="IP67" s="12"/>
      <c r="IQ67" s="12"/>
      <c r="IR67" s="12"/>
      <c r="IS67" s="12"/>
      <c r="IT67" s="12"/>
      <c r="IU67" s="12"/>
      <c r="IV67" s="12"/>
      <c r="IW67" s="12"/>
      <c r="IX67" s="12"/>
      <c r="IY67" s="12"/>
      <c r="IZ67" s="12"/>
      <c r="JA67" s="12"/>
      <c r="JB67" s="12"/>
      <c r="JC67" s="12"/>
      <c r="JD67" s="12"/>
      <c r="JE67" s="12"/>
      <c r="JF67" s="12"/>
      <c r="JG67" s="12"/>
      <c r="JH67" s="12"/>
      <c r="JI67" s="12"/>
      <c r="JJ67" s="12"/>
      <c r="JK67" s="12"/>
      <c r="JL67" s="12"/>
      <c r="JM67" s="12"/>
      <c r="JN67" s="12"/>
      <c r="JO67" s="12"/>
      <c r="JP67" s="12"/>
      <c r="JQ67" s="12"/>
      <c r="JR67" s="12"/>
      <c r="JS67" s="12"/>
      <c r="JT67" s="12"/>
      <c r="JU67" s="12"/>
      <c r="JV67" s="12"/>
      <c r="JW67" s="12"/>
      <c r="JX67" s="12"/>
      <c r="JY67" s="12"/>
      <c r="JZ67" s="12"/>
      <c r="KA67" s="12"/>
      <c r="KB67" s="12"/>
      <c r="KC67" s="12"/>
      <c r="KD67" s="12"/>
      <c r="KE67" s="12"/>
      <c r="KF67" s="12"/>
      <c r="KG67" s="12"/>
      <c r="KH67" s="12"/>
      <c r="KI67" s="12"/>
      <c r="KJ67" s="12"/>
      <c r="KK67" s="12"/>
      <c r="KL67" s="12"/>
      <c r="KM67" s="12"/>
      <c r="KN67" s="12"/>
      <c r="KO67" s="12"/>
      <c r="KP67" s="12"/>
      <c r="KQ67" s="12"/>
      <c r="KR67" s="12"/>
      <c r="KS67" s="12"/>
      <c r="KT67" s="12"/>
      <c r="KU67" s="12"/>
      <c r="KV67" s="12"/>
      <c r="KW67" s="12"/>
      <c r="KX67" s="12"/>
      <c r="KY67" s="12"/>
      <c r="KZ67" s="12"/>
      <c r="LA67" s="12"/>
      <c r="LB67" s="12"/>
      <c r="LC67" s="12"/>
      <c r="LD67" s="12"/>
      <c r="LE67" s="12"/>
      <c r="LF67" s="12"/>
      <c r="LG67" s="12"/>
      <c r="LH67" s="12"/>
      <c r="LI67" s="12"/>
      <c r="LJ67" s="12"/>
      <c r="LK67" s="12"/>
      <c r="LL67" s="12"/>
      <c r="LM67" s="12"/>
      <c r="LN67" s="12"/>
      <c r="LO67" s="12"/>
      <c r="LP67" s="12"/>
      <c r="LQ67" s="12"/>
      <c r="LR67" s="12"/>
      <c r="LS67" s="12"/>
      <c r="LT67" s="12"/>
      <c r="LU67" s="12"/>
      <c r="LV67" s="12"/>
      <c r="LW67" s="12"/>
      <c r="LX67" s="12"/>
      <c r="LY67" s="12"/>
      <c r="LZ67" s="12"/>
      <c r="MA67" s="12"/>
      <c r="MB67" s="12"/>
      <c r="MC67" s="12"/>
      <c r="MD67" s="12"/>
      <c r="ME67" s="12"/>
      <c r="MF67" s="12"/>
      <c r="MG67" s="12"/>
      <c r="MH67" s="12"/>
      <c r="MI67" s="12"/>
      <c r="MJ67" s="12"/>
      <c r="MK67" s="12"/>
      <c r="ML67" s="12"/>
      <c r="MM67" s="12"/>
      <c r="MN67" s="12"/>
      <c r="MO67" s="12"/>
      <c r="MP67" s="12"/>
      <c r="MQ67" s="12"/>
      <c r="MR67" s="12"/>
      <c r="MS67" s="12"/>
      <c r="MT67" s="12"/>
      <c r="MU67" s="12"/>
      <c r="MV67" s="12"/>
      <c r="MW67" s="12"/>
      <c r="MX67" s="12"/>
      <c r="MY67" s="12"/>
      <c r="MZ67" s="12"/>
      <c r="NA67" s="12"/>
      <c r="NB67" s="12"/>
      <c r="NC67" s="12"/>
      <c r="ND67" s="12"/>
      <c r="NE67" s="12"/>
      <c r="NF67" s="12"/>
      <c r="NG67" s="12"/>
      <c r="NH67" s="12"/>
      <c r="NI67" s="12"/>
      <c r="NJ67" s="12"/>
      <c r="NK67" s="12"/>
      <c r="NL67" s="12"/>
      <c r="NM67" s="12"/>
      <c r="NN67" s="12"/>
      <c r="NO67" s="12"/>
      <c r="NP67" s="12"/>
      <c r="NQ67" s="12"/>
      <c r="NR67" s="12"/>
      <c r="NS67" s="12"/>
      <c r="NT67" s="12"/>
      <c r="NU67" s="12"/>
      <c r="NV67" s="12"/>
      <c r="NW67" s="12"/>
      <c r="NX67" s="12"/>
      <c r="NY67" s="12"/>
      <c r="NZ67" s="12"/>
      <c r="OA67" s="12"/>
      <c r="OB67" s="12"/>
      <c r="OC67" s="12"/>
      <c r="OD67" s="12"/>
      <c r="OE67" s="12"/>
      <c r="OF67" s="12"/>
      <c r="OG67" s="12"/>
      <c r="OH67" s="12"/>
      <c r="OI67" s="12"/>
      <c r="OJ67" s="12"/>
      <c r="OK67" s="12"/>
      <c r="OL67" s="12"/>
      <c r="OM67" s="12"/>
      <c r="ON67" s="12"/>
      <c r="OO67" s="12"/>
      <c r="OP67" s="12"/>
      <c r="OQ67" s="12"/>
      <c r="OR67" s="12"/>
      <c r="OS67" s="12"/>
      <c r="OT67" s="12"/>
      <c r="OU67" s="12"/>
      <c r="OV67" s="12"/>
      <c r="OW67" s="12"/>
      <c r="OX67" s="12"/>
      <c r="OY67" s="12"/>
      <c r="OZ67" s="12"/>
      <c r="PA67" s="12"/>
      <c r="PB67" s="12"/>
      <c r="PC67" s="12"/>
      <c r="PD67" s="12"/>
      <c r="PE67" s="12"/>
      <c r="PF67" s="12"/>
      <c r="PG67" s="12"/>
      <c r="PH67" s="12"/>
      <c r="PI67" s="12"/>
      <c r="PJ67" s="12"/>
      <c r="PK67" s="12"/>
      <c r="PL67" s="12"/>
      <c r="PM67" s="12"/>
      <c r="PN67" s="12"/>
      <c r="PO67" s="12"/>
      <c r="PP67" s="12"/>
      <c r="PQ67" s="12"/>
      <c r="PR67" s="12"/>
      <c r="PS67" s="12"/>
      <c r="PT67" s="12"/>
      <c r="PU67" s="12"/>
      <c r="PV67" s="12"/>
      <c r="PW67" s="12"/>
      <c r="PX67" s="12"/>
      <c r="PY67" s="12"/>
      <c r="PZ67" s="12"/>
      <c r="QA67" s="12"/>
      <c r="QB67" s="12"/>
      <c r="QC67" s="12"/>
      <c r="QD67" s="12"/>
      <c r="QE67" s="12"/>
      <c r="QF67" s="12"/>
      <c r="QG67" s="12"/>
      <c r="QH67" s="12"/>
      <c r="QI67" s="12"/>
      <c r="QJ67" s="12"/>
      <c r="QK67" s="12"/>
      <c r="QL67" s="12"/>
      <c r="QM67" s="12"/>
      <c r="QN67" s="12"/>
      <c r="QO67" s="12"/>
      <c r="QP67" s="12"/>
      <c r="QQ67" s="12"/>
      <c r="QR67" s="12"/>
      <c r="QS67" s="12"/>
      <c r="QT67" s="12"/>
      <c r="QU67" s="12"/>
      <c r="QV67" s="12"/>
      <c r="QW67" s="12"/>
      <c r="QX67" s="12"/>
      <c r="QY67" s="12"/>
      <c r="QZ67" s="12"/>
      <c r="RA67" s="12"/>
      <c r="RB67" s="12"/>
      <c r="RC67" s="12"/>
      <c r="RD67" s="12"/>
      <c r="RE67" s="12"/>
      <c r="RF67" s="12"/>
      <c r="RG67" s="12"/>
      <c r="RH67" s="12"/>
      <c r="RI67" s="12"/>
      <c r="RJ67" s="12"/>
      <c r="RK67" s="12"/>
      <c r="RL67" s="12"/>
      <c r="RM67" s="12"/>
      <c r="RN67" s="12"/>
      <c r="RO67" s="12"/>
      <c r="RP67" s="12"/>
      <c r="RQ67" s="12"/>
      <c r="RR67" s="12"/>
      <c r="RS67" s="12"/>
      <c r="RT67" s="12"/>
      <c r="RU67" s="12"/>
      <c r="RV67" s="12"/>
      <c r="RW67" s="12"/>
      <c r="RX67" s="12"/>
      <c r="RY67" s="12"/>
      <c r="RZ67" s="12"/>
      <c r="SA67" s="12"/>
      <c r="SB67" s="12"/>
      <c r="SC67" s="12"/>
      <c r="SD67" s="12"/>
      <c r="SE67" s="12"/>
      <c r="SF67" s="12"/>
      <c r="SG67" s="12"/>
      <c r="SH67" s="12"/>
      <c r="SI67" s="12"/>
      <c r="SJ67" s="12"/>
      <c r="SK67" s="12"/>
      <c r="SL67" s="12"/>
      <c r="SM67" s="12"/>
      <c r="SN67" s="12"/>
      <c r="SO67" s="12"/>
      <c r="SP67" s="12"/>
      <c r="SQ67" s="12"/>
      <c r="SR67" s="12"/>
      <c r="SS67" s="12"/>
      <c r="ST67" s="12"/>
      <c r="SU67" s="12"/>
      <c r="SV67" s="12"/>
      <c r="SW67" s="12"/>
      <c r="SX67" s="12"/>
      <c r="SY67" s="12"/>
      <c r="SZ67" s="12"/>
      <c r="TA67" s="12"/>
      <c r="TB67" s="12"/>
      <c r="TC67" s="12"/>
      <c r="TD67" s="12"/>
      <c r="TE67" s="12"/>
      <c r="TF67" s="12"/>
      <c r="TG67" s="12"/>
      <c r="TH67" s="12"/>
      <c r="TI67" s="12"/>
      <c r="TJ67" s="12"/>
      <c r="TK67" s="12"/>
      <c r="TL67" s="12"/>
      <c r="TM67" s="12"/>
      <c r="TN67" s="12"/>
      <c r="TO67" s="12"/>
      <c r="TP67" s="12"/>
    </row>
    <row r="68" spans="1:536" s="31" customFormat="1" ht="99.9" customHeight="1" x14ac:dyDescent="0.3">
      <c r="A68" s="9" t="s">
        <v>206</v>
      </c>
      <c r="B68" s="18" t="s">
        <v>834</v>
      </c>
      <c r="C68" s="9" t="s">
        <v>18</v>
      </c>
      <c r="D68" s="10" t="s">
        <v>852</v>
      </c>
      <c r="E68" s="10" t="s">
        <v>108</v>
      </c>
      <c r="F68" s="10" t="s">
        <v>108</v>
      </c>
      <c r="G68" s="11">
        <v>37000000</v>
      </c>
      <c r="H68" s="18" t="s">
        <v>170</v>
      </c>
      <c r="I68" s="18" t="s">
        <v>203</v>
      </c>
      <c r="J68" s="18" t="s">
        <v>209</v>
      </c>
      <c r="K68" s="26" t="s">
        <v>28</v>
      </c>
      <c r="L68" s="18" t="s">
        <v>49</v>
      </c>
      <c r="M68" s="24">
        <v>34695961.289999999</v>
      </c>
      <c r="N68" s="18"/>
      <c r="O68" s="35" t="s">
        <v>871</v>
      </c>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c r="HY68" s="12"/>
      <c r="HZ68" s="12"/>
      <c r="IA68" s="12"/>
      <c r="IB68" s="12"/>
      <c r="IC68" s="12"/>
      <c r="ID68" s="12"/>
      <c r="IE68" s="12"/>
      <c r="IF68" s="12"/>
      <c r="IG68" s="12"/>
      <c r="IH68" s="12"/>
      <c r="II68" s="12"/>
      <c r="IJ68" s="12"/>
      <c r="IK68" s="12"/>
      <c r="IL68" s="12"/>
      <c r="IM68" s="12"/>
      <c r="IN68" s="12"/>
      <c r="IO68" s="12"/>
      <c r="IP68" s="12"/>
      <c r="IQ68" s="12"/>
      <c r="IR68" s="12"/>
      <c r="IS68" s="12"/>
      <c r="IT68" s="12"/>
      <c r="IU68" s="12"/>
      <c r="IV68" s="12"/>
      <c r="IW68" s="12"/>
      <c r="IX68" s="12"/>
      <c r="IY68" s="12"/>
      <c r="IZ68" s="12"/>
      <c r="JA68" s="12"/>
      <c r="JB68" s="12"/>
      <c r="JC68" s="12"/>
      <c r="JD68" s="12"/>
      <c r="JE68" s="12"/>
      <c r="JF68" s="12"/>
      <c r="JG68" s="12"/>
      <c r="JH68" s="12"/>
      <c r="JI68" s="12"/>
      <c r="JJ68" s="12"/>
      <c r="JK68" s="12"/>
      <c r="JL68" s="12"/>
      <c r="JM68" s="12"/>
      <c r="JN68" s="12"/>
      <c r="JO68" s="12"/>
      <c r="JP68" s="12"/>
      <c r="JQ68" s="12"/>
      <c r="JR68" s="12"/>
      <c r="JS68" s="12"/>
      <c r="JT68" s="12"/>
      <c r="JU68" s="12"/>
      <c r="JV68" s="12"/>
      <c r="JW68" s="12"/>
      <c r="JX68" s="12"/>
      <c r="JY68" s="12"/>
      <c r="JZ68" s="12"/>
      <c r="KA68" s="12"/>
      <c r="KB68" s="12"/>
      <c r="KC68" s="12"/>
      <c r="KD68" s="12"/>
      <c r="KE68" s="12"/>
      <c r="KF68" s="12"/>
      <c r="KG68" s="12"/>
      <c r="KH68" s="12"/>
      <c r="KI68" s="12"/>
      <c r="KJ68" s="12"/>
      <c r="KK68" s="12"/>
      <c r="KL68" s="12"/>
      <c r="KM68" s="12"/>
      <c r="KN68" s="12"/>
      <c r="KO68" s="12"/>
      <c r="KP68" s="12"/>
      <c r="KQ68" s="12"/>
      <c r="KR68" s="12"/>
      <c r="KS68" s="12"/>
      <c r="KT68" s="12"/>
      <c r="KU68" s="12"/>
      <c r="KV68" s="12"/>
      <c r="KW68" s="12"/>
      <c r="KX68" s="12"/>
      <c r="KY68" s="12"/>
      <c r="KZ68" s="12"/>
      <c r="LA68" s="12"/>
      <c r="LB68" s="12"/>
      <c r="LC68" s="12"/>
      <c r="LD68" s="12"/>
      <c r="LE68" s="12"/>
      <c r="LF68" s="12"/>
      <c r="LG68" s="12"/>
      <c r="LH68" s="12"/>
      <c r="LI68" s="12"/>
      <c r="LJ68" s="12"/>
      <c r="LK68" s="12"/>
      <c r="LL68" s="12"/>
      <c r="LM68" s="12"/>
      <c r="LN68" s="12"/>
      <c r="LO68" s="12"/>
      <c r="LP68" s="12"/>
      <c r="LQ68" s="12"/>
      <c r="LR68" s="12"/>
      <c r="LS68" s="12"/>
      <c r="LT68" s="12"/>
      <c r="LU68" s="12"/>
      <c r="LV68" s="12"/>
      <c r="LW68" s="12"/>
      <c r="LX68" s="12"/>
      <c r="LY68" s="12"/>
      <c r="LZ68" s="12"/>
      <c r="MA68" s="12"/>
      <c r="MB68" s="12"/>
      <c r="MC68" s="12"/>
      <c r="MD68" s="12"/>
      <c r="ME68" s="12"/>
      <c r="MF68" s="12"/>
      <c r="MG68" s="12"/>
      <c r="MH68" s="12"/>
      <c r="MI68" s="12"/>
      <c r="MJ68" s="12"/>
      <c r="MK68" s="12"/>
      <c r="ML68" s="12"/>
      <c r="MM68" s="12"/>
      <c r="MN68" s="12"/>
      <c r="MO68" s="12"/>
      <c r="MP68" s="12"/>
      <c r="MQ68" s="12"/>
      <c r="MR68" s="12"/>
      <c r="MS68" s="12"/>
      <c r="MT68" s="12"/>
      <c r="MU68" s="12"/>
      <c r="MV68" s="12"/>
      <c r="MW68" s="12"/>
      <c r="MX68" s="12"/>
      <c r="MY68" s="12"/>
      <c r="MZ68" s="12"/>
      <c r="NA68" s="12"/>
      <c r="NB68" s="12"/>
      <c r="NC68" s="12"/>
      <c r="ND68" s="12"/>
      <c r="NE68" s="12"/>
      <c r="NF68" s="12"/>
      <c r="NG68" s="12"/>
      <c r="NH68" s="12"/>
      <c r="NI68" s="12"/>
      <c r="NJ68" s="12"/>
      <c r="NK68" s="12"/>
      <c r="NL68" s="12"/>
      <c r="NM68" s="12"/>
      <c r="NN68" s="12"/>
      <c r="NO68" s="12"/>
      <c r="NP68" s="12"/>
      <c r="NQ68" s="12"/>
      <c r="NR68" s="12"/>
      <c r="NS68" s="12"/>
      <c r="NT68" s="12"/>
      <c r="NU68" s="12"/>
      <c r="NV68" s="12"/>
      <c r="NW68" s="12"/>
      <c r="NX68" s="12"/>
      <c r="NY68" s="12"/>
      <c r="NZ68" s="12"/>
      <c r="OA68" s="12"/>
      <c r="OB68" s="12"/>
      <c r="OC68" s="12"/>
      <c r="OD68" s="12"/>
      <c r="OE68" s="12"/>
      <c r="OF68" s="12"/>
      <c r="OG68" s="12"/>
      <c r="OH68" s="12"/>
      <c r="OI68" s="12"/>
      <c r="OJ68" s="12"/>
      <c r="OK68" s="12"/>
      <c r="OL68" s="12"/>
      <c r="OM68" s="12"/>
      <c r="ON68" s="12"/>
      <c r="OO68" s="12"/>
      <c r="OP68" s="12"/>
      <c r="OQ68" s="12"/>
      <c r="OR68" s="12"/>
      <c r="OS68" s="12"/>
      <c r="OT68" s="12"/>
      <c r="OU68" s="12"/>
      <c r="OV68" s="12"/>
      <c r="OW68" s="12"/>
      <c r="OX68" s="12"/>
      <c r="OY68" s="12"/>
      <c r="OZ68" s="12"/>
      <c r="PA68" s="12"/>
      <c r="PB68" s="12"/>
      <c r="PC68" s="12"/>
      <c r="PD68" s="12"/>
      <c r="PE68" s="12"/>
      <c r="PF68" s="12"/>
      <c r="PG68" s="12"/>
      <c r="PH68" s="12"/>
      <c r="PI68" s="12"/>
      <c r="PJ68" s="12"/>
      <c r="PK68" s="12"/>
      <c r="PL68" s="12"/>
      <c r="PM68" s="12"/>
      <c r="PN68" s="12"/>
      <c r="PO68" s="12"/>
      <c r="PP68" s="12"/>
      <c r="PQ68" s="12"/>
      <c r="PR68" s="12"/>
      <c r="PS68" s="12"/>
      <c r="PT68" s="12"/>
      <c r="PU68" s="12"/>
      <c r="PV68" s="12"/>
      <c r="PW68" s="12"/>
      <c r="PX68" s="12"/>
      <c r="PY68" s="12"/>
      <c r="PZ68" s="12"/>
      <c r="QA68" s="12"/>
      <c r="QB68" s="12"/>
      <c r="QC68" s="12"/>
      <c r="QD68" s="12"/>
      <c r="QE68" s="12"/>
      <c r="QF68" s="12"/>
      <c r="QG68" s="12"/>
      <c r="QH68" s="12"/>
      <c r="QI68" s="12"/>
      <c r="QJ68" s="12"/>
      <c r="QK68" s="12"/>
      <c r="QL68" s="12"/>
      <c r="QM68" s="12"/>
      <c r="QN68" s="12"/>
      <c r="QO68" s="12"/>
      <c r="QP68" s="12"/>
      <c r="QQ68" s="12"/>
      <c r="QR68" s="12"/>
      <c r="QS68" s="12"/>
      <c r="QT68" s="12"/>
      <c r="QU68" s="12"/>
      <c r="QV68" s="12"/>
      <c r="QW68" s="12"/>
      <c r="QX68" s="12"/>
      <c r="QY68" s="12"/>
      <c r="QZ68" s="12"/>
      <c r="RA68" s="12"/>
      <c r="RB68" s="12"/>
      <c r="RC68" s="12"/>
      <c r="RD68" s="12"/>
      <c r="RE68" s="12"/>
      <c r="RF68" s="12"/>
      <c r="RG68" s="12"/>
      <c r="RH68" s="12"/>
      <c r="RI68" s="12"/>
      <c r="RJ68" s="12"/>
      <c r="RK68" s="12"/>
      <c r="RL68" s="12"/>
      <c r="RM68" s="12"/>
      <c r="RN68" s="12"/>
      <c r="RO68" s="12"/>
      <c r="RP68" s="12"/>
      <c r="RQ68" s="12"/>
      <c r="RR68" s="12"/>
      <c r="RS68" s="12"/>
      <c r="RT68" s="12"/>
      <c r="RU68" s="12"/>
      <c r="RV68" s="12"/>
      <c r="RW68" s="12"/>
      <c r="RX68" s="12"/>
      <c r="RY68" s="12"/>
      <c r="RZ68" s="12"/>
      <c r="SA68" s="12"/>
      <c r="SB68" s="12"/>
      <c r="SC68" s="12"/>
      <c r="SD68" s="12"/>
      <c r="SE68" s="12"/>
      <c r="SF68" s="12"/>
      <c r="SG68" s="12"/>
      <c r="SH68" s="12"/>
      <c r="SI68" s="12"/>
      <c r="SJ68" s="12"/>
      <c r="SK68" s="12"/>
      <c r="SL68" s="12"/>
      <c r="SM68" s="12"/>
      <c r="SN68" s="12"/>
      <c r="SO68" s="12"/>
      <c r="SP68" s="12"/>
      <c r="SQ68" s="12"/>
      <c r="SR68" s="12"/>
      <c r="SS68" s="12"/>
      <c r="ST68" s="12"/>
      <c r="SU68" s="12"/>
      <c r="SV68" s="12"/>
      <c r="SW68" s="12"/>
      <c r="SX68" s="12"/>
      <c r="SY68" s="12"/>
      <c r="SZ68" s="12"/>
      <c r="TA68" s="12"/>
      <c r="TB68" s="12"/>
      <c r="TC68" s="12"/>
      <c r="TD68" s="12"/>
      <c r="TE68" s="12"/>
      <c r="TF68" s="12"/>
      <c r="TG68" s="12"/>
      <c r="TH68" s="12"/>
      <c r="TI68" s="12"/>
      <c r="TJ68" s="12"/>
      <c r="TK68" s="12"/>
      <c r="TL68" s="12"/>
      <c r="TM68" s="12"/>
      <c r="TN68" s="12"/>
      <c r="TO68" s="12"/>
      <c r="TP68" s="12"/>
    </row>
    <row r="69" spans="1:536" ht="99.9" customHeight="1" x14ac:dyDescent="0.3">
      <c r="A69" s="9" t="s">
        <v>206</v>
      </c>
      <c r="B69" s="8" t="s">
        <v>307</v>
      </c>
      <c r="C69" s="9" t="s">
        <v>18</v>
      </c>
      <c r="D69" s="10" t="s">
        <v>308</v>
      </c>
      <c r="E69" s="10"/>
      <c r="F69" s="10" t="s">
        <v>309</v>
      </c>
      <c r="G69" s="11">
        <v>30000000</v>
      </c>
      <c r="H69" s="18" t="s">
        <v>170</v>
      </c>
      <c r="I69" s="18" t="s">
        <v>203</v>
      </c>
      <c r="J69" s="18" t="s">
        <v>209</v>
      </c>
      <c r="K69" s="23" t="s">
        <v>22</v>
      </c>
      <c r="L69" s="18" t="s">
        <v>62</v>
      </c>
      <c r="M69" s="24"/>
      <c r="N69" s="18"/>
      <c r="O69" s="10" t="s">
        <v>809</v>
      </c>
    </row>
    <row r="70" spans="1:536" ht="99.9" customHeight="1" x14ac:dyDescent="0.3">
      <c r="A70" s="9" t="s">
        <v>206</v>
      </c>
      <c r="B70" s="8" t="s">
        <v>296</v>
      </c>
      <c r="C70" s="9" t="s">
        <v>18</v>
      </c>
      <c r="D70" s="10" t="s">
        <v>297</v>
      </c>
      <c r="E70" s="10" t="s">
        <v>298</v>
      </c>
      <c r="F70" s="10" t="s">
        <v>135</v>
      </c>
      <c r="G70" s="11">
        <v>100000000</v>
      </c>
      <c r="H70" s="18" t="s">
        <v>170</v>
      </c>
      <c r="I70" s="18" t="s">
        <v>203</v>
      </c>
      <c r="J70" s="18" t="s">
        <v>209</v>
      </c>
      <c r="K70" s="23" t="s">
        <v>22</v>
      </c>
      <c r="L70" s="18"/>
      <c r="M70" s="24"/>
      <c r="N70" s="22"/>
      <c r="O70" s="10" t="s">
        <v>872</v>
      </c>
    </row>
    <row r="71" spans="1:536" ht="99.9" customHeight="1" x14ac:dyDescent="0.3">
      <c r="A71" s="9" t="s">
        <v>206</v>
      </c>
      <c r="B71" s="8" t="s">
        <v>267</v>
      </c>
      <c r="C71" s="9" t="s">
        <v>18</v>
      </c>
      <c r="D71" s="10" t="s">
        <v>268</v>
      </c>
      <c r="E71" s="10" t="s">
        <v>269</v>
      </c>
      <c r="F71" s="10" t="s">
        <v>270</v>
      </c>
      <c r="G71" s="11">
        <v>40000000</v>
      </c>
      <c r="H71" s="18" t="s">
        <v>170</v>
      </c>
      <c r="I71" s="18" t="s">
        <v>203</v>
      </c>
      <c r="J71" s="18" t="s">
        <v>209</v>
      </c>
      <c r="K71" s="19" t="s">
        <v>32</v>
      </c>
      <c r="L71" s="18"/>
      <c r="M71" s="24"/>
      <c r="N71" s="18"/>
      <c r="O71" s="10" t="s">
        <v>810</v>
      </c>
    </row>
    <row r="72" spans="1:536" ht="99.9" customHeight="1" x14ac:dyDescent="0.3">
      <c r="A72" s="9" t="s">
        <v>206</v>
      </c>
      <c r="B72" s="8" t="s">
        <v>207</v>
      </c>
      <c r="C72" s="9" t="s">
        <v>18</v>
      </c>
      <c r="D72" s="10" t="s">
        <v>208</v>
      </c>
      <c r="E72" s="10" t="s">
        <v>90</v>
      </c>
      <c r="F72" s="10" t="s">
        <v>90</v>
      </c>
      <c r="G72" s="11">
        <v>250000000</v>
      </c>
      <c r="H72" s="18" t="s">
        <v>170</v>
      </c>
      <c r="I72" s="18" t="s">
        <v>203</v>
      </c>
      <c r="J72" s="18" t="s">
        <v>209</v>
      </c>
      <c r="K72" s="26" t="s">
        <v>28</v>
      </c>
      <c r="L72" s="18" t="s">
        <v>49</v>
      </c>
      <c r="M72" s="24">
        <v>80000000</v>
      </c>
      <c r="N72" s="22"/>
      <c r="O72" s="10"/>
    </row>
    <row r="73" spans="1:536" ht="99.9" customHeight="1" x14ac:dyDescent="0.3">
      <c r="A73" s="9" t="s">
        <v>206</v>
      </c>
      <c r="B73" s="8" t="s">
        <v>290</v>
      </c>
      <c r="C73" s="9" t="s">
        <v>18</v>
      </c>
      <c r="D73" s="10" t="s">
        <v>291</v>
      </c>
      <c r="E73" s="10" t="s">
        <v>292</v>
      </c>
      <c r="F73" s="10" t="s">
        <v>67</v>
      </c>
      <c r="G73" s="11">
        <v>143000000</v>
      </c>
      <c r="H73" s="18" t="s">
        <v>170</v>
      </c>
      <c r="I73" s="18" t="s">
        <v>203</v>
      </c>
      <c r="J73" s="18" t="s">
        <v>209</v>
      </c>
      <c r="K73" s="23" t="s">
        <v>22</v>
      </c>
      <c r="L73" s="18"/>
      <c r="M73" s="24"/>
      <c r="N73" s="22"/>
      <c r="O73" s="10" t="s">
        <v>811</v>
      </c>
    </row>
    <row r="74" spans="1:536" ht="99.9" customHeight="1" x14ac:dyDescent="0.3">
      <c r="A74" s="33" t="s">
        <v>50</v>
      </c>
      <c r="B74" s="46" t="s">
        <v>280</v>
      </c>
      <c r="C74" s="33" t="s">
        <v>18</v>
      </c>
      <c r="D74" s="47" t="s">
        <v>281</v>
      </c>
      <c r="E74" s="35" t="s">
        <v>86</v>
      </c>
      <c r="F74" s="35" t="s">
        <v>86</v>
      </c>
      <c r="G74" s="41">
        <v>7000000</v>
      </c>
      <c r="H74" s="17" t="s">
        <v>170</v>
      </c>
      <c r="I74" s="17" t="s">
        <v>203</v>
      </c>
      <c r="J74" s="17" t="s">
        <v>209</v>
      </c>
      <c r="K74" s="26" t="s">
        <v>28</v>
      </c>
      <c r="L74" s="17" t="s">
        <v>49</v>
      </c>
      <c r="M74" s="41"/>
      <c r="N74" s="48"/>
      <c r="O74" s="35"/>
    </row>
    <row r="75" spans="1:536" ht="99.9" customHeight="1" x14ac:dyDescent="0.3">
      <c r="A75" s="33" t="s">
        <v>50</v>
      </c>
      <c r="B75" s="46" t="s">
        <v>277</v>
      </c>
      <c r="C75" s="33" t="s">
        <v>18</v>
      </c>
      <c r="D75" s="47" t="s">
        <v>278</v>
      </c>
      <c r="E75" s="35" t="s">
        <v>279</v>
      </c>
      <c r="F75" s="35" t="s">
        <v>53</v>
      </c>
      <c r="G75" s="41">
        <v>17317805.75</v>
      </c>
      <c r="H75" s="17" t="s">
        <v>170</v>
      </c>
      <c r="I75" s="17" t="s">
        <v>203</v>
      </c>
      <c r="J75" s="17" t="s">
        <v>209</v>
      </c>
      <c r="K75" s="26" t="s">
        <v>28</v>
      </c>
      <c r="L75" s="17" t="s">
        <v>49</v>
      </c>
      <c r="M75" s="42"/>
      <c r="N75" s="47"/>
      <c r="O75" s="35"/>
    </row>
    <row r="76" spans="1:536" s="31" customFormat="1" ht="99.9" customHeight="1" x14ac:dyDescent="0.3">
      <c r="A76" s="33" t="s">
        <v>50</v>
      </c>
      <c r="B76" s="46" t="s">
        <v>282</v>
      </c>
      <c r="C76" s="33" t="s">
        <v>18</v>
      </c>
      <c r="D76" s="47" t="s">
        <v>283</v>
      </c>
      <c r="E76" s="35"/>
      <c r="F76" s="35" t="s">
        <v>53</v>
      </c>
      <c r="G76" s="41">
        <v>5505500</v>
      </c>
      <c r="H76" s="17" t="s">
        <v>170</v>
      </c>
      <c r="I76" s="17" t="s">
        <v>203</v>
      </c>
      <c r="J76" s="17" t="s">
        <v>209</v>
      </c>
      <c r="K76" s="32" t="s">
        <v>164</v>
      </c>
      <c r="L76" s="17" t="s">
        <v>49</v>
      </c>
      <c r="M76" s="42">
        <v>5374000</v>
      </c>
      <c r="N76" s="47"/>
      <c r="O76" s="35"/>
    </row>
    <row r="77" spans="1:536" ht="99.9" customHeight="1" x14ac:dyDescent="0.3">
      <c r="A77" s="33" t="s">
        <v>50</v>
      </c>
      <c r="B77" s="46" t="s">
        <v>273</v>
      </c>
      <c r="C77" s="33" t="s">
        <v>18</v>
      </c>
      <c r="D77" s="47" t="s">
        <v>274</v>
      </c>
      <c r="E77" s="35"/>
      <c r="F77" s="35" t="s">
        <v>53</v>
      </c>
      <c r="G77" s="41">
        <v>19694607.48</v>
      </c>
      <c r="H77" s="17" t="s">
        <v>170</v>
      </c>
      <c r="I77" s="17" t="s">
        <v>203</v>
      </c>
      <c r="J77" s="17" t="s">
        <v>209</v>
      </c>
      <c r="K77" s="26" t="s">
        <v>28</v>
      </c>
      <c r="L77" s="17" t="s">
        <v>49</v>
      </c>
      <c r="M77" s="42"/>
      <c r="N77" s="47"/>
      <c r="O77" s="35" t="s">
        <v>275</v>
      </c>
    </row>
    <row r="78" spans="1:536" ht="99.9" customHeight="1" x14ac:dyDescent="0.3">
      <c r="A78" s="9" t="s">
        <v>206</v>
      </c>
      <c r="B78" s="8" t="s">
        <v>310</v>
      </c>
      <c r="C78" s="9" t="s">
        <v>18</v>
      </c>
      <c r="D78" s="10" t="s">
        <v>311</v>
      </c>
      <c r="E78" s="10"/>
      <c r="F78" s="10" t="s">
        <v>95</v>
      </c>
      <c r="G78" s="11">
        <v>10000000</v>
      </c>
      <c r="H78" s="18" t="s">
        <v>170</v>
      </c>
      <c r="I78" s="18" t="s">
        <v>203</v>
      </c>
      <c r="J78" s="18" t="s">
        <v>209</v>
      </c>
      <c r="K78" s="23" t="s">
        <v>22</v>
      </c>
      <c r="L78" s="18"/>
      <c r="M78" s="24"/>
      <c r="N78" s="22"/>
      <c r="O78" s="10" t="s">
        <v>812</v>
      </c>
    </row>
    <row r="79" spans="1:536" s="31" customFormat="1" ht="99.9" customHeight="1" x14ac:dyDescent="0.3">
      <c r="A79" s="33" t="s">
        <v>206</v>
      </c>
      <c r="B79" s="34" t="s">
        <v>262</v>
      </c>
      <c r="C79" s="33" t="s">
        <v>18</v>
      </c>
      <c r="D79" s="35" t="s">
        <v>263</v>
      </c>
      <c r="E79" s="35" t="s">
        <v>18</v>
      </c>
      <c r="F79" s="35" t="s">
        <v>18</v>
      </c>
      <c r="G79" s="36">
        <v>66872925</v>
      </c>
      <c r="H79" s="17" t="s">
        <v>170</v>
      </c>
      <c r="I79" s="17" t="s">
        <v>203</v>
      </c>
      <c r="J79" s="17" t="s">
        <v>209</v>
      </c>
      <c r="K79" s="26" t="s">
        <v>28</v>
      </c>
      <c r="L79" s="17" t="s">
        <v>148</v>
      </c>
      <c r="M79" s="42">
        <v>38496081.590000004</v>
      </c>
      <c r="N79" s="44"/>
      <c r="O79" s="35"/>
    </row>
    <row r="80" spans="1:536" s="31" customFormat="1" ht="99.9" customHeight="1" x14ac:dyDescent="0.3">
      <c r="A80" s="9" t="s">
        <v>206</v>
      </c>
      <c r="B80" s="8" t="s">
        <v>225</v>
      </c>
      <c r="C80" s="9" t="s">
        <v>18</v>
      </c>
      <c r="D80" s="10" t="s">
        <v>853</v>
      </c>
      <c r="E80" s="10" t="s">
        <v>18</v>
      </c>
      <c r="F80" s="10" t="s">
        <v>18</v>
      </c>
      <c r="G80" s="11">
        <v>53851341</v>
      </c>
      <c r="H80" s="18" t="s">
        <v>170</v>
      </c>
      <c r="I80" s="18" t="s">
        <v>203</v>
      </c>
      <c r="J80" s="18" t="s">
        <v>209</v>
      </c>
      <c r="K80" s="26" t="s">
        <v>28</v>
      </c>
      <c r="L80" s="18" t="s">
        <v>148</v>
      </c>
      <c r="M80" s="24">
        <v>48466207</v>
      </c>
      <c r="N80" s="18"/>
      <c r="O80" s="10"/>
    </row>
    <row r="81" spans="1:536" s="31" customFormat="1" ht="99.9" customHeight="1" x14ac:dyDescent="0.3">
      <c r="A81" s="9" t="s">
        <v>206</v>
      </c>
      <c r="B81" s="8" t="s">
        <v>226</v>
      </c>
      <c r="C81" s="9" t="s">
        <v>18</v>
      </c>
      <c r="D81" s="10" t="s">
        <v>227</v>
      </c>
      <c r="E81" s="10" t="s">
        <v>18</v>
      </c>
      <c r="F81" s="10" t="s">
        <v>18</v>
      </c>
      <c r="G81" s="11">
        <v>53092583</v>
      </c>
      <c r="H81" s="18" t="s">
        <v>170</v>
      </c>
      <c r="I81" s="18" t="s">
        <v>203</v>
      </c>
      <c r="J81" s="18" t="s">
        <v>209</v>
      </c>
      <c r="K81" s="32" t="s">
        <v>164</v>
      </c>
      <c r="L81" s="18" t="s">
        <v>148</v>
      </c>
      <c r="M81" s="24">
        <v>47761233.772460006</v>
      </c>
      <c r="N81" s="18"/>
      <c r="O81" s="10"/>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c r="II81" s="12"/>
      <c r="IJ81" s="12"/>
      <c r="IK81" s="12"/>
      <c r="IL81" s="12"/>
      <c r="IM81" s="12"/>
      <c r="IN81" s="12"/>
      <c r="IO81" s="12"/>
      <c r="IP81" s="12"/>
      <c r="IQ81" s="12"/>
      <c r="IR81" s="12"/>
      <c r="IS81" s="12"/>
      <c r="IT81" s="12"/>
      <c r="IU81" s="12"/>
      <c r="IV81" s="12"/>
      <c r="IW81" s="12"/>
      <c r="IX81" s="12"/>
      <c r="IY81" s="12"/>
      <c r="IZ81" s="12"/>
      <c r="JA81" s="12"/>
      <c r="JB81" s="12"/>
      <c r="JC81" s="12"/>
      <c r="JD81" s="12"/>
      <c r="JE81" s="12"/>
      <c r="JF81" s="12"/>
      <c r="JG81" s="12"/>
      <c r="JH81" s="12"/>
      <c r="JI81" s="12"/>
      <c r="JJ81" s="12"/>
      <c r="JK81" s="12"/>
      <c r="JL81" s="12"/>
      <c r="JM81" s="12"/>
      <c r="JN81" s="12"/>
      <c r="JO81" s="12"/>
      <c r="JP81" s="12"/>
      <c r="JQ81" s="12"/>
      <c r="JR81" s="12"/>
      <c r="JS81" s="12"/>
      <c r="JT81" s="12"/>
      <c r="JU81" s="12"/>
      <c r="JV81" s="12"/>
      <c r="JW81" s="12"/>
      <c r="JX81" s="12"/>
      <c r="JY81" s="12"/>
      <c r="JZ81" s="12"/>
      <c r="KA81" s="12"/>
      <c r="KB81" s="12"/>
      <c r="KC81" s="12"/>
      <c r="KD81" s="12"/>
      <c r="KE81" s="12"/>
      <c r="KF81" s="12"/>
      <c r="KG81" s="12"/>
      <c r="KH81" s="12"/>
      <c r="KI81" s="12"/>
      <c r="KJ81" s="12"/>
      <c r="KK81" s="12"/>
      <c r="KL81" s="12"/>
      <c r="KM81" s="12"/>
      <c r="KN81" s="12"/>
      <c r="KO81" s="12"/>
      <c r="KP81" s="12"/>
      <c r="KQ81" s="12"/>
      <c r="KR81" s="12"/>
      <c r="KS81" s="12"/>
      <c r="KT81" s="12"/>
      <c r="KU81" s="12"/>
      <c r="KV81" s="12"/>
      <c r="KW81" s="12"/>
      <c r="KX81" s="12"/>
      <c r="KY81" s="12"/>
      <c r="KZ81" s="12"/>
      <c r="LA81" s="12"/>
      <c r="LB81" s="12"/>
      <c r="LC81" s="12"/>
      <c r="LD81" s="12"/>
      <c r="LE81" s="12"/>
      <c r="LF81" s="12"/>
      <c r="LG81" s="12"/>
      <c r="LH81" s="12"/>
      <c r="LI81" s="12"/>
      <c r="LJ81" s="12"/>
      <c r="LK81" s="12"/>
      <c r="LL81" s="12"/>
      <c r="LM81" s="12"/>
      <c r="LN81" s="12"/>
      <c r="LO81" s="12"/>
      <c r="LP81" s="12"/>
      <c r="LQ81" s="12"/>
      <c r="LR81" s="12"/>
      <c r="LS81" s="12"/>
      <c r="LT81" s="12"/>
      <c r="LU81" s="12"/>
      <c r="LV81" s="12"/>
      <c r="LW81" s="12"/>
      <c r="LX81" s="12"/>
      <c r="LY81" s="12"/>
      <c r="LZ81" s="12"/>
      <c r="MA81" s="12"/>
      <c r="MB81" s="12"/>
      <c r="MC81" s="12"/>
      <c r="MD81" s="12"/>
      <c r="ME81" s="12"/>
      <c r="MF81" s="12"/>
      <c r="MG81" s="12"/>
      <c r="MH81" s="12"/>
      <c r="MI81" s="12"/>
      <c r="MJ81" s="12"/>
      <c r="MK81" s="12"/>
      <c r="ML81" s="12"/>
      <c r="MM81" s="12"/>
      <c r="MN81" s="12"/>
      <c r="MO81" s="12"/>
      <c r="MP81" s="12"/>
      <c r="MQ81" s="12"/>
      <c r="MR81" s="12"/>
      <c r="MS81" s="12"/>
      <c r="MT81" s="12"/>
      <c r="MU81" s="12"/>
      <c r="MV81" s="12"/>
      <c r="MW81" s="12"/>
      <c r="MX81" s="12"/>
      <c r="MY81" s="12"/>
      <c r="MZ81" s="12"/>
      <c r="NA81" s="12"/>
      <c r="NB81" s="12"/>
      <c r="NC81" s="12"/>
      <c r="ND81" s="12"/>
      <c r="NE81" s="12"/>
      <c r="NF81" s="12"/>
      <c r="NG81" s="12"/>
      <c r="NH81" s="12"/>
      <c r="NI81" s="12"/>
      <c r="NJ81" s="12"/>
      <c r="NK81" s="12"/>
      <c r="NL81" s="12"/>
      <c r="NM81" s="12"/>
      <c r="NN81" s="12"/>
      <c r="NO81" s="12"/>
      <c r="NP81" s="12"/>
      <c r="NQ81" s="12"/>
      <c r="NR81" s="12"/>
      <c r="NS81" s="12"/>
      <c r="NT81" s="12"/>
      <c r="NU81" s="12"/>
      <c r="NV81" s="12"/>
      <c r="NW81" s="12"/>
      <c r="NX81" s="12"/>
      <c r="NY81" s="12"/>
      <c r="NZ81" s="12"/>
      <c r="OA81" s="12"/>
      <c r="OB81" s="12"/>
      <c r="OC81" s="12"/>
      <c r="OD81" s="12"/>
      <c r="OE81" s="12"/>
      <c r="OF81" s="12"/>
      <c r="OG81" s="12"/>
      <c r="OH81" s="12"/>
      <c r="OI81" s="12"/>
      <c r="OJ81" s="12"/>
      <c r="OK81" s="12"/>
      <c r="OL81" s="12"/>
      <c r="OM81" s="12"/>
      <c r="ON81" s="12"/>
      <c r="OO81" s="12"/>
      <c r="OP81" s="12"/>
      <c r="OQ81" s="12"/>
      <c r="OR81" s="12"/>
      <c r="OS81" s="12"/>
      <c r="OT81" s="12"/>
      <c r="OU81" s="12"/>
      <c r="OV81" s="12"/>
      <c r="OW81" s="12"/>
      <c r="OX81" s="12"/>
      <c r="OY81" s="12"/>
      <c r="OZ81" s="12"/>
      <c r="PA81" s="12"/>
      <c r="PB81" s="12"/>
      <c r="PC81" s="12"/>
      <c r="PD81" s="12"/>
      <c r="PE81" s="12"/>
      <c r="PF81" s="12"/>
      <c r="PG81" s="12"/>
      <c r="PH81" s="12"/>
      <c r="PI81" s="12"/>
      <c r="PJ81" s="12"/>
      <c r="PK81" s="12"/>
      <c r="PL81" s="12"/>
      <c r="PM81" s="12"/>
      <c r="PN81" s="12"/>
      <c r="PO81" s="12"/>
      <c r="PP81" s="12"/>
      <c r="PQ81" s="12"/>
      <c r="PR81" s="12"/>
      <c r="PS81" s="12"/>
      <c r="PT81" s="12"/>
      <c r="PU81" s="12"/>
      <c r="PV81" s="12"/>
      <c r="PW81" s="12"/>
      <c r="PX81" s="12"/>
      <c r="PY81" s="12"/>
      <c r="PZ81" s="12"/>
      <c r="QA81" s="12"/>
      <c r="QB81" s="12"/>
      <c r="QC81" s="12"/>
      <c r="QD81" s="12"/>
      <c r="QE81" s="12"/>
      <c r="QF81" s="12"/>
      <c r="QG81" s="12"/>
      <c r="QH81" s="12"/>
      <c r="QI81" s="12"/>
      <c r="QJ81" s="12"/>
      <c r="QK81" s="12"/>
      <c r="QL81" s="12"/>
      <c r="QM81" s="12"/>
      <c r="QN81" s="12"/>
      <c r="QO81" s="12"/>
      <c r="QP81" s="12"/>
      <c r="QQ81" s="12"/>
      <c r="QR81" s="12"/>
      <c r="QS81" s="12"/>
      <c r="QT81" s="12"/>
      <c r="QU81" s="12"/>
      <c r="QV81" s="12"/>
      <c r="QW81" s="12"/>
      <c r="QX81" s="12"/>
      <c r="QY81" s="12"/>
      <c r="QZ81" s="12"/>
      <c r="RA81" s="12"/>
      <c r="RB81" s="12"/>
      <c r="RC81" s="12"/>
      <c r="RD81" s="12"/>
      <c r="RE81" s="12"/>
      <c r="RF81" s="12"/>
      <c r="RG81" s="12"/>
      <c r="RH81" s="12"/>
      <c r="RI81" s="12"/>
      <c r="RJ81" s="12"/>
      <c r="RK81" s="12"/>
      <c r="RL81" s="12"/>
      <c r="RM81" s="12"/>
      <c r="RN81" s="12"/>
      <c r="RO81" s="12"/>
      <c r="RP81" s="12"/>
      <c r="RQ81" s="12"/>
      <c r="RR81" s="12"/>
      <c r="RS81" s="12"/>
      <c r="RT81" s="12"/>
      <c r="RU81" s="12"/>
      <c r="RV81" s="12"/>
      <c r="RW81" s="12"/>
      <c r="RX81" s="12"/>
      <c r="RY81" s="12"/>
      <c r="RZ81" s="12"/>
      <c r="SA81" s="12"/>
      <c r="SB81" s="12"/>
      <c r="SC81" s="12"/>
      <c r="SD81" s="12"/>
      <c r="SE81" s="12"/>
      <c r="SF81" s="12"/>
      <c r="SG81" s="12"/>
      <c r="SH81" s="12"/>
      <c r="SI81" s="12"/>
      <c r="SJ81" s="12"/>
      <c r="SK81" s="12"/>
      <c r="SL81" s="12"/>
      <c r="SM81" s="12"/>
      <c r="SN81" s="12"/>
      <c r="SO81" s="12"/>
      <c r="SP81" s="12"/>
      <c r="SQ81" s="12"/>
      <c r="SR81" s="12"/>
      <c r="SS81" s="12"/>
      <c r="ST81" s="12"/>
      <c r="SU81" s="12"/>
      <c r="SV81" s="12"/>
      <c r="SW81" s="12"/>
      <c r="SX81" s="12"/>
      <c r="SY81" s="12"/>
      <c r="SZ81" s="12"/>
      <c r="TA81" s="12"/>
      <c r="TB81" s="12"/>
      <c r="TC81" s="12"/>
      <c r="TD81" s="12"/>
      <c r="TE81" s="12"/>
      <c r="TF81" s="12"/>
      <c r="TG81" s="12"/>
      <c r="TH81" s="12"/>
      <c r="TI81" s="12"/>
      <c r="TJ81" s="12"/>
      <c r="TK81" s="12"/>
      <c r="TL81" s="12"/>
      <c r="TM81" s="12"/>
      <c r="TN81" s="12"/>
      <c r="TO81" s="12"/>
      <c r="TP81" s="12"/>
    </row>
    <row r="82" spans="1:536" s="31" customFormat="1" ht="99.9" customHeight="1" x14ac:dyDescent="0.3">
      <c r="A82" s="9" t="s">
        <v>206</v>
      </c>
      <c r="B82" s="8" t="s">
        <v>230</v>
      </c>
      <c r="C82" s="9" t="s">
        <v>18</v>
      </c>
      <c r="D82" s="10" t="s">
        <v>227</v>
      </c>
      <c r="E82" s="10" t="s">
        <v>18</v>
      </c>
      <c r="F82" s="10" t="s">
        <v>18</v>
      </c>
      <c r="G82" s="11">
        <v>49148325</v>
      </c>
      <c r="H82" s="18" t="s">
        <v>170</v>
      </c>
      <c r="I82" s="18" t="s">
        <v>203</v>
      </c>
      <c r="J82" s="18" t="s">
        <v>209</v>
      </c>
      <c r="K82" s="32" t="s">
        <v>164</v>
      </c>
      <c r="L82" s="18" t="s">
        <v>148</v>
      </c>
      <c r="M82" s="24">
        <v>44233493</v>
      </c>
      <c r="N82" s="18"/>
      <c r="O82" s="10"/>
    </row>
    <row r="83" spans="1:536" s="31" customFormat="1" ht="99.9" customHeight="1" x14ac:dyDescent="0.3">
      <c r="A83" s="9" t="s">
        <v>206</v>
      </c>
      <c r="B83" s="8" t="s">
        <v>838</v>
      </c>
      <c r="C83" s="9" t="s">
        <v>18</v>
      </c>
      <c r="D83" s="10" t="s">
        <v>306</v>
      </c>
      <c r="E83" s="10" t="s">
        <v>18</v>
      </c>
      <c r="F83" s="10" t="s">
        <v>18</v>
      </c>
      <c r="G83" s="11">
        <v>56176731</v>
      </c>
      <c r="H83" s="18" t="s">
        <v>170</v>
      </c>
      <c r="I83" s="18" t="s">
        <v>203</v>
      </c>
      <c r="J83" s="18" t="s">
        <v>209</v>
      </c>
      <c r="K83" s="23" t="s">
        <v>22</v>
      </c>
      <c r="L83" s="18" t="s">
        <v>148</v>
      </c>
      <c r="M83" s="24"/>
      <c r="N83" s="22"/>
      <c r="O83" s="10"/>
    </row>
    <row r="84" spans="1:536" s="31" customFormat="1" ht="99.9" customHeight="1" x14ac:dyDescent="0.3">
      <c r="A84" s="33" t="s">
        <v>206</v>
      </c>
      <c r="B84" s="34" t="s">
        <v>210</v>
      </c>
      <c r="C84" s="33" t="s">
        <v>18</v>
      </c>
      <c r="D84" s="35" t="s">
        <v>211</v>
      </c>
      <c r="E84" s="35" t="s">
        <v>18</v>
      </c>
      <c r="F84" s="35" t="s">
        <v>18</v>
      </c>
      <c r="G84" s="36">
        <f>337407955+5000000</f>
        <v>342407955</v>
      </c>
      <c r="H84" s="17" t="s">
        <v>170</v>
      </c>
      <c r="I84" s="17" t="s">
        <v>203</v>
      </c>
      <c r="J84" s="17" t="s">
        <v>209</v>
      </c>
      <c r="K84" s="26" t="s">
        <v>28</v>
      </c>
      <c r="L84" s="17" t="s">
        <v>148</v>
      </c>
      <c r="M84" s="36">
        <v>303667159</v>
      </c>
      <c r="N84" s="44"/>
      <c r="O84" s="35" t="s">
        <v>873</v>
      </c>
    </row>
    <row r="85" spans="1:536" ht="99.9" customHeight="1" x14ac:dyDescent="0.3">
      <c r="A85" s="9" t="s">
        <v>206</v>
      </c>
      <c r="B85" s="8" t="s">
        <v>284</v>
      </c>
      <c r="C85" s="9" t="s">
        <v>18</v>
      </c>
      <c r="D85" s="10" t="s">
        <v>211</v>
      </c>
      <c r="E85" s="10" t="s">
        <v>18</v>
      </c>
      <c r="F85" s="10" t="s">
        <v>18</v>
      </c>
      <c r="G85" s="11">
        <v>80000000</v>
      </c>
      <c r="H85" s="18" t="s">
        <v>170</v>
      </c>
      <c r="I85" s="18" t="s">
        <v>203</v>
      </c>
      <c r="J85" s="18" t="s">
        <v>209</v>
      </c>
      <c r="K85" s="23" t="s">
        <v>22</v>
      </c>
      <c r="L85" s="18" t="s">
        <v>148</v>
      </c>
      <c r="M85" s="24"/>
      <c r="N85" s="22"/>
      <c r="O85" s="22"/>
    </row>
    <row r="86" spans="1:536" s="31" customFormat="1" ht="99.9" customHeight="1" x14ac:dyDescent="0.3">
      <c r="A86" s="33" t="s">
        <v>206</v>
      </c>
      <c r="B86" s="34" t="s">
        <v>271</v>
      </c>
      <c r="C86" s="33" t="s">
        <v>18</v>
      </c>
      <c r="D86" s="35" t="s">
        <v>232</v>
      </c>
      <c r="E86" s="35" t="s">
        <v>18</v>
      </c>
      <c r="F86" s="35" t="s">
        <v>18</v>
      </c>
      <c r="G86" s="36">
        <f>28824869+1300000</f>
        <v>30124869</v>
      </c>
      <c r="H86" s="17" t="s">
        <v>170</v>
      </c>
      <c r="I86" s="17" t="s">
        <v>203</v>
      </c>
      <c r="J86" s="17" t="s">
        <v>209</v>
      </c>
      <c r="K86" s="26" t="s">
        <v>28</v>
      </c>
      <c r="L86" s="17" t="s">
        <v>148</v>
      </c>
      <c r="M86" s="36">
        <v>24501138</v>
      </c>
      <c r="N86" s="44"/>
      <c r="O86" s="35" t="s">
        <v>272</v>
      </c>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12"/>
      <c r="HA86" s="12"/>
      <c r="HB86" s="12"/>
      <c r="HC86" s="12"/>
      <c r="HD86" s="12"/>
      <c r="HE86" s="12"/>
      <c r="HF86" s="12"/>
      <c r="HG86" s="12"/>
      <c r="HH86" s="12"/>
      <c r="HI86" s="12"/>
      <c r="HJ86" s="12"/>
      <c r="HK86" s="12"/>
      <c r="HL86" s="12"/>
      <c r="HM86" s="12"/>
      <c r="HN86" s="12"/>
      <c r="HO86" s="12"/>
      <c r="HP86" s="12"/>
      <c r="HQ86" s="12"/>
      <c r="HR86" s="12"/>
      <c r="HS86" s="12"/>
      <c r="HT86" s="12"/>
      <c r="HU86" s="12"/>
      <c r="HV86" s="12"/>
      <c r="HW86" s="12"/>
      <c r="HX86" s="12"/>
      <c r="HY86" s="12"/>
      <c r="HZ86" s="12"/>
      <c r="IA86" s="12"/>
      <c r="IB86" s="12"/>
      <c r="IC86" s="12"/>
      <c r="ID86" s="12"/>
      <c r="IE86" s="12"/>
      <c r="IF86" s="12"/>
      <c r="IG86" s="12"/>
      <c r="IH86" s="12"/>
      <c r="II86" s="12"/>
      <c r="IJ86" s="12"/>
      <c r="IK86" s="12"/>
      <c r="IL86" s="12"/>
      <c r="IM86" s="12"/>
      <c r="IN86" s="12"/>
      <c r="IO86" s="12"/>
      <c r="IP86" s="12"/>
      <c r="IQ86" s="12"/>
      <c r="IR86" s="12"/>
      <c r="IS86" s="12"/>
      <c r="IT86" s="12"/>
      <c r="IU86" s="12"/>
      <c r="IV86" s="12"/>
      <c r="IW86" s="12"/>
      <c r="IX86" s="12"/>
      <c r="IY86" s="12"/>
      <c r="IZ86" s="12"/>
      <c r="JA86" s="12"/>
      <c r="JB86" s="12"/>
      <c r="JC86" s="12"/>
      <c r="JD86" s="12"/>
      <c r="JE86" s="12"/>
      <c r="JF86" s="12"/>
      <c r="JG86" s="12"/>
      <c r="JH86" s="12"/>
      <c r="JI86" s="12"/>
      <c r="JJ86" s="12"/>
      <c r="JK86" s="12"/>
      <c r="JL86" s="12"/>
      <c r="JM86" s="12"/>
      <c r="JN86" s="12"/>
      <c r="JO86" s="12"/>
      <c r="JP86" s="12"/>
      <c r="JQ86" s="12"/>
      <c r="JR86" s="12"/>
      <c r="JS86" s="12"/>
      <c r="JT86" s="12"/>
      <c r="JU86" s="12"/>
      <c r="JV86" s="12"/>
      <c r="JW86" s="12"/>
      <c r="JX86" s="12"/>
      <c r="JY86" s="12"/>
      <c r="JZ86" s="12"/>
      <c r="KA86" s="12"/>
      <c r="KB86" s="12"/>
      <c r="KC86" s="12"/>
      <c r="KD86" s="12"/>
      <c r="KE86" s="12"/>
      <c r="KF86" s="12"/>
      <c r="KG86" s="12"/>
      <c r="KH86" s="12"/>
      <c r="KI86" s="12"/>
      <c r="KJ86" s="12"/>
      <c r="KK86" s="12"/>
      <c r="KL86" s="12"/>
      <c r="KM86" s="12"/>
      <c r="KN86" s="12"/>
      <c r="KO86" s="12"/>
      <c r="KP86" s="12"/>
      <c r="KQ86" s="12"/>
      <c r="KR86" s="12"/>
      <c r="KS86" s="12"/>
      <c r="KT86" s="12"/>
      <c r="KU86" s="12"/>
      <c r="KV86" s="12"/>
      <c r="KW86" s="12"/>
      <c r="KX86" s="12"/>
      <c r="KY86" s="12"/>
      <c r="KZ86" s="12"/>
      <c r="LA86" s="12"/>
      <c r="LB86" s="12"/>
      <c r="LC86" s="12"/>
      <c r="LD86" s="12"/>
      <c r="LE86" s="12"/>
      <c r="LF86" s="12"/>
      <c r="LG86" s="12"/>
      <c r="LH86" s="12"/>
      <c r="LI86" s="12"/>
      <c r="LJ86" s="12"/>
      <c r="LK86" s="12"/>
      <c r="LL86" s="12"/>
      <c r="LM86" s="12"/>
      <c r="LN86" s="12"/>
      <c r="LO86" s="12"/>
      <c r="LP86" s="12"/>
      <c r="LQ86" s="12"/>
      <c r="LR86" s="12"/>
      <c r="LS86" s="12"/>
      <c r="LT86" s="12"/>
      <c r="LU86" s="12"/>
      <c r="LV86" s="12"/>
      <c r="LW86" s="12"/>
      <c r="LX86" s="12"/>
      <c r="LY86" s="12"/>
      <c r="LZ86" s="12"/>
      <c r="MA86" s="12"/>
      <c r="MB86" s="12"/>
      <c r="MC86" s="12"/>
      <c r="MD86" s="12"/>
      <c r="ME86" s="12"/>
      <c r="MF86" s="12"/>
      <c r="MG86" s="12"/>
      <c r="MH86" s="12"/>
      <c r="MI86" s="12"/>
      <c r="MJ86" s="12"/>
      <c r="MK86" s="12"/>
      <c r="ML86" s="12"/>
      <c r="MM86" s="12"/>
      <c r="MN86" s="12"/>
      <c r="MO86" s="12"/>
      <c r="MP86" s="12"/>
      <c r="MQ86" s="12"/>
      <c r="MR86" s="12"/>
      <c r="MS86" s="12"/>
      <c r="MT86" s="12"/>
      <c r="MU86" s="12"/>
      <c r="MV86" s="12"/>
      <c r="MW86" s="12"/>
      <c r="MX86" s="12"/>
      <c r="MY86" s="12"/>
      <c r="MZ86" s="12"/>
      <c r="NA86" s="12"/>
      <c r="NB86" s="12"/>
      <c r="NC86" s="12"/>
      <c r="ND86" s="12"/>
      <c r="NE86" s="12"/>
      <c r="NF86" s="12"/>
      <c r="NG86" s="12"/>
      <c r="NH86" s="12"/>
      <c r="NI86" s="12"/>
      <c r="NJ86" s="12"/>
      <c r="NK86" s="12"/>
      <c r="NL86" s="12"/>
      <c r="NM86" s="12"/>
      <c r="NN86" s="12"/>
      <c r="NO86" s="12"/>
      <c r="NP86" s="12"/>
      <c r="NQ86" s="12"/>
      <c r="NR86" s="12"/>
      <c r="NS86" s="12"/>
      <c r="NT86" s="12"/>
      <c r="NU86" s="12"/>
      <c r="NV86" s="12"/>
      <c r="NW86" s="12"/>
      <c r="NX86" s="12"/>
      <c r="NY86" s="12"/>
      <c r="NZ86" s="12"/>
      <c r="OA86" s="12"/>
      <c r="OB86" s="12"/>
      <c r="OC86" s="12"/>
      <c r="OD86" s="12"/>
      <c r="OE86" s="12"/>
      <c r="OF86" s="12"/>
      <c r="OG86" s="12"/>
      <c r="OH86" s="12"/>
      <c r="OI86" s="12"/>
      <c r="OJ86" s="12"/>
      <c r="OK86" s="12"/>
      <c r="OL86" s="12"/>
      <c r="OM86" s="12"/>
      <c r="ON86" s="12"/>
      <c r="OO86" s="12"/>
      <c r="OP86" s="12"/>
      <c r="OQ86" s="12"/>
      <c r="OR86" s="12"/>
      <c r="OS86" s="12"/>
      <c r="OT86" s="12"/>
      <c r="OU86" s="12"/>
      <c r="OV86" s="12"/>
      <c r="OW86" s="12"/>
      <c r="OX86" s="12"/>
      <c r="OY86" s="12"/>
      <c r="OZ86" s="12"/>
      <c r="PA86" s="12"/>
      <c r="PB86" s="12"/>
      <c r="PC86" s="12"/>
      <c r="PD86" s="12"/>
      <c r="PE86" s="12"/>
      <c r="PF86" s="12"/>
      <c r="PG86" s="12"/>
      <c r="PH86" s="12"/>
      <c r="PI86" s="12"/>
      <c r="PJ86" s="12"/>
      <c r="PK86" s="12"/>
      <c r="PL86" s="12"/>
      <c r="PM86" s="12"/>
      <c r="PN86" s="12"/>
      <c r="PO86" s="12"/>
      <c r="PP86" s="12"/>
      <c r="PQ86" s="12"/>
      <c r="PR86" s="12"/>
      <c r="PS86" s="12"/>
      <c r="PT86" s="12"/>
      <c r="PU86" s="12"/>
      <c r="PV86" s="12"/>
      <c r="PW86" s="12"/>
      <c r="PX86" s="12"/>
      <c r="PY86" s="12"/>
      <c r="PZ86" s="12"/>
      <c r="QA86" s="12"/>
      <c r="QB86" s="12"/>
      <c r="QC86" s="12"/>
      <c r="QD86" s="12"/>
      <c r="QE86" s="12"/>
      <c r="QF86" s="12"/>
      <c r="QG86" s="12"/>
      <c r="QH86" s="12"/>
      <c r="QI86" s="12"/>
      <c r="QJ86" s="12"/>
      <c r="QK86" s="12"/>
      <c r="QL86" s="12"/>
      <c r="QM86" s="12"/>
      <c r="QN86" s="12"/>
      <c r="QO86" s="12"/>
      <c r="QP86" s="12"/>
      <c r="QQ86" s="12"/>
      <c r="QR86" s="12"/>
      <c r="QS86" s="12"/>
      <c r="QT86" s="12"/>
      <c r="QU86" s="12"/>
      <c r="QV86" s="12"/>
      <c r="QW86" s="12"/>
      <c r="QX86" s="12"/>
      <c r="QY86" s="12"/>
      <c r="QZ86" s="12"/>
      <c r="RA86" s="12"/>
      <c r="RB86" s="12"/>
      <c r="RC86" s="12"/>
      <c r="RD86" s="12"/>
      <c r="RE86" s="12"/>
      <c r="RF86" s="12"/>
      <c r="RG86" s="12"/>
      <c r="RH86" s="12"/>
      <c r="RI86" s="12"/>
      <c r="RJ86" s="12"/>
      <c r="RK86" s="12"/>
      <c r="RL86" s="12"/>
      <c r="RM86" s="12"/>
      <c r="RN86" s="12"/>
      <c r="RO86" s="12"/>
      <c r="RP86" s="12"/>
      <c r="RQ86" s="12"/>
      <c r="RR86" s="12"/>
      <c r="RS86" s="12"/>
      <c r="RT86" s="12"/>
      <c r="RU86" s="12"/>
      <c r="RV86" s="12"/>
      <c r="RW86" s="12"/>
      <c r="RX86" s="12"/>
      <c r="RY86" s="12"/>
      <c r="RZ86" s="12"/>
      <c r="SA86" s="12"/>
      <c r="SB86" s="12"/>
      <c r="SC86" s="12"/>
      <c r="SD86" s="12"/>
      <c r="SE86" s="12"/>
      <c r="SF86" s="12"/>
      <c r="SG86" s="12"/>
      <c r="SH86" s="12"/>
      <c r="SI86" s="12"/>
      <c r="SJ86" s="12"/>
      <c r="SK86" s="12"/>
      <c r="SL86" s="12"/>
      <c r="SM86" s="12"/>
      <c r="SN86" s="12"/>
      <c r="SO86" s="12"/>
      <c r="SP86" s="12"/>
      <c r="SQ86" s="12"/>
      <c r="SR86" s="12"/>
      <c r="SS86" s="12"/>
      <c r="ST86" s="12"/>
      <c r="SU86" s="12"/>
      <c r="SV86" s="12"/>
      <c r="SW86" s="12"/>
      <c r="SX86" s="12"/>
      <c r="SY86" s="12"/>
      <c r="SZ86" s="12"/>
      <c r="TA86" s="12"/>
      <c r="TB86" s="12"/>
      <c r="TC86" s="12"/>
      <c r="TD86" s="12"/>
      <c r="TE86" s="12"/>
      <c r="TF86" s="12"/>
      <c r="TG86" s="12"/>
      <c r="TH86" s="12"/>
      <c r="TI86" s="12"/>
      <c r="TJ86" s="12"/>
      <c r="TK86" s="12"/>
      <c r="TL86" s="12"/>
      <c r="TM86" s="12"/>
      <c r="TN86" s="12"/>
      <c r="TO86" s="12"/>
      <c r="TP86" s="12"/>
    </row>
    <row r="87" spans="1:536" s="31" customFormat="1" ht="99.9" customHeight="1" x14ac:dyDescent="0.3">
      <c r="A87" s="33" t="s">
        <v>206</v>
      </c>
      <c r="B87" s="34" t="s">
        <v>231</v>
      </c>
      <c r="C87" s="33" t="s">
        <v>18</v>
      </c>
      <c r="D87" s="35" t="s">
        <v>232</v>
      </c>
      <c r="E87" s="35" t="s">
        <v>18</v>
      </c>
      <c r="F87" s="35" t="s">
        <v>18</v>
      </c>
      <c r="G87" s="36">
        <f>33520460+2000000</f>
        <v>35520460</v>
      </c>
      <c r="H87" s="17" t="s">
        <v>170</v>
      </c>
      <c r="I87" s="17" t="s">
        <v>203</v>
      </c>
      <c r="J87" s="17" t="s">
        <v>209</v>
      </c>
      <c r="K87" s="32" t="s">
        <v>164</v>
      </c>
      <c r="L87" s="17" t="s">
        <v>148</v>
      </c>
      <c r="M87" s="36">
        <v>30168413</v>
      </c>
      <c r="N87" s="44"/>
      <c r="O87" s="35" t="s">
        <v>233</v>
      </c>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12"/>
      <c r="HA87" s="12"/>
      <c r="HB87" s="12"/>
      <c r="HC87" s="12"/>
      <c r="HD87" s="12"/>
      <c r="HE87" s="12"/>
      <c r="HF87" s="12"/>
      <c r="HG87" s="12"/>
      <c r="HH87" s="12"/>
      <c r="HI87" s="12"/>
      <c r="HJ87" s="12"/>
      <c r="HK87" s="12"/>
      <c r="HL87" s="12"/>
      <c r="HM87" s="12"/>
      <c r="HN87" s="12"/>
      <c r="HO87" s="12"/>
      <c r="HP87" s="12"/>
      <c r="HQ87" s="12"/>
      <c r="HR87" s="12"/>
      <c r="HS87" s="12"/>
      <c r="HT87" s="12"/>
      <c r="HU87" s="12"/>
      <c r="HV87" s="12"/>
      <c r="HW87" s="12"/>
      <c r="HX87" s="12"/>
      <c r="HY87" s="12"/>
      <c r="HZ87" s="12"/>
      <c r="IA87" s="12"/>
      <c r="IB87" s="12"/>
      <c r="IC87" s="12"/>
      <c r="ID87" s="12"/>
      <c r="IE87" s="12"/>
      <c r="IF87" s="12"/>
      <c r="IG87" s="12"/>
      <c r="IH87" s="12"/>
      <c r="II87" s="12"/>
      <c r="IJ87" s="12"/>
      <c r="IK87" s="12"/>
      <c r="IL87" s="12"/>
      <c r="IM87" s="12"/>
      <c r="IN87" s="12"/>
      <c r="IO87" s="12"/>
      <c r="IP87" s="12"/>
      <c r="IQ87" s="12"/>
      <c r="IR87" s="12"/>
      <c r="IS87" s="12"/>
      <c r="IT87" s="12"/>
      <c r="IU87" s="12"/>
      <c r="IV87" s="12"/>
      <c r="IW87" s="12"/>
      <c r="IX87" s="12"/>
      <c r="IY87" s="12"/>
      <c r="IZ87" s="12"/>
      <c r="JA87" s="12"/>
      <c r="JB87" s="12"/>
      <c r="JC87" s="12"/>
      <c r="JD87" s="12"/>
      <c r="JE87" s="12"/>
      <c r="JF87" s="12"/>
      <c r="JG87" s="12"/>
      <c r="JH87" s="12"/>
      <c r="JI87" s="12"/>
      <c r="JJ87" s="12"/>
      <c r="JK87" s="12"/>
      <c r="JL87" s="12"/>
      <c r="JM87" s="12"/>
      <c r="JN87" s="12"/>
      <c r="JO87" s="12"/>
      <c r="JP87" s="12"/>
      <c r="JQ87" s="12"/>
      <c r="JR87" s="12"/>
      <c r="JS87" s="12"/>
      <c r="JT87" s="12"/>
      <c r="JU87" s="12"/>
      <c r="JV87" s="12"/>
      <c r="JW87" s="12"/>
      <c r="JX87" s="12"/>
      <c r="JY87" s="12"/>
      <c r="JZ87" s="12"/>
      <c r="KA87" s="12"/>
      <c r="KB87" s="12"/>
      <c r="KC87" s="12"/>
      <c r="KD87" s="12"/>
      <c r="KE87" s="12"/>
      <c r="KF87" s="12"/>
      <c r="KG87" s="12"/>
      <c r="KH87" s="12"/>
      <c r="KI87" s="12"/>
      <c r="KJ87" s="12"/>
      <c r="KK87" s="12"/>
      <c r="KL87" s="12"/>
      <c r="KM87" s="12"/>
      <c r="KN87" s="12"/>
      <c r="KO87" s="12"/>
      <c r="KP87" s="12"/>
      <c r="KQ87" s="12"/>
      <c r="KR87" s="12"/>
      <c r="KS87" s="12"/>
      <c r="KT87" s="12"/>
      <c r="KU87" s="12"/>
      <c r="KV87" s="12"/>
      <c r="KW87" s="12"/>
      <c r="KX87" s="12"/>
      <c r="KY87" s="12"/>
      <c r="KZ87" s="12"/>
      <c r="LA87" s="12"/>
      <c r="LB87" s="12"/>
      <c r="LC87" s="12"/>
      <c r="LD87" s="12"/>
      <c r="LE87" s="12"/>
      <c r="LF87" s="12"/>
      <c r="LG87" s="12"/>
      <c r="LH87" s="12"/>
      <c r="LI87" s="12"/>
      <c r="LJ87" s="12"/>
      <c r="LK87" s="12"/>
      <c r="LL87" s="12"/>
      <c r="LM87" s="12"/>
      <c r="LN87" s="12"/>
      <c r="LO87" s="12"/>
      <c r="LP87" s="12"/>
      <c r="LQ87" s="12"/>
      <c r="LR87" s="12"/>
      <c r="LS87" s="12"/>
      <c r="LT87" s="12"/>
      <c r="LU87" s="12"/>
      <c r="LV87" s="12"/>
      <c r="LW87" s="12"/>
      <c r="LX87" s="12"/>
      <c r="LY87" s="12"/>
      <c r="LZ87" s="12"/>
      <c r="MA87" s="12"/>
      <c r="MB87" s="12"/>
      <c r="MC87" s="12"/>
      <c r="MD87" s="12"/>
      <c r="ME87" s="12"/>
      <c r="MF87" s="12"/>
      <c r="MG87" s="12"/>
      <c r="MH87" s="12"/>
      <c r="MI87" s="12"/>
      <c r="MJ87" s="12"/>
      <c r="MK87" s="12"/>
      <c r="ML87" s="12"/>
      <c r="MM87" s="12"/>
      <c r="MN87" s="12"/>
      <c r="MO87" s="12"/>
      <c r="MP87" s="12"/>
      <c r="MQ87" s="12"/>
      <c r="MR87" s="12"/>
      <c r="MS87" s="12"/>
      <c r="MT87" s="12"/>
      <c r="MU87" s="12"/>
      <c r="MV87" s="12"/>
      <c r="MW87" s="12"/>
      <c r="MX87" s="12"/>
      <c r="MY87" s="12"/>
      <c r="MZ87" s="12"/>
      <c r="NA87" s="12"/>
      <c r="NB87" s="12"/>
      <c r="NC87" s="12"/>
      <c r="ND87" s="12"/>
      <c r="NE87" s="12"/>
      <c r="NF87" s="12"/>
      <c r="NG87" s="12"/>
      <c r="NH87" s="12"/>
      <c r="NI87" s="12"/>
      <c r="NJ87" s="12"/>
      <c r="NK87" s="12"/>
      <c r="NL87" s="12"/>
      <c r="NM87" s="12"/>
      <c r="NN87" s="12"/>
      <c r="NO87" s="12"/>
      <c r="NP87" s="12"/>
      <c r="NQ87" s="12"/>
      <c r="NR87" s="12"/>
      <c r="NS87" s="12"/>
      <c r="NT87" s="12"/>
      <c r="NU87" s="12"/>
      <c r="NV87" s="12"/>
      <c r="NW87" s="12"/>
      <c r="NX87" s="12"/>
      <c r="NY87" s="12"/>
      <c r="NZ87" s="12"/>
      <c r="OA87" s="12"/>
      <c r="OB87" s="12"/>
      <c r="OC87" s="12"/>
      <c r="OD87" s="12"/>
      <c r="OE87" s="12"/>
      <c r="OF87" s="12"/>
      <c r="OG87" s="12"/>
      <c r="OH87" s="12"/>
      <c r="OI87" s="12"/>
      <c r="OJ87" s="12"/>
      <c r="OK87" s="12"/>
      <c r="OL87" s="12"/>
      <c r="OM87" s="12"/>
      <c r="ON87" s="12"/>
      <c r="OO87" s="12"/>
      <c r="OP87" s="12"/>
      <c r="OQ87" s="12"/>
      <c r="OR87" s="12"/>
      <c r="OS87" s="12"/>
      <c r="OT87" s="12"/>
      <c r="OU87" s="12"/>
      <c r="OV87" s="12"/>
      <c r="OW87" s="12"/>
      <c r="OX87" s="12"/>
      <c r="OY87" s="12"/>
      <c r="OZ87" s="12"/>
      <c r="PA87" s="12"/>
      <c r="PB87" s="12"/>
      <c r="PC87" s="12"/>
      <c r="PD87" s="12"/>
      <c r="PE87" s="12"/>
      <c r="PF87" s="12"/>
      <c r="PG87" s="12"/>
      <c r="PH87" s="12"/>
      <c r="PI87" s="12"/>
      <c r="PJ87" s="12"/>
      <c r="PK87" s="12"/>
      <c r="PL87" s="12"/>
      <c r="PM87" s="12"/>
      <c r="PN87" s="12"/>
      <c r="PO87" s="12"/>
      <c r="PP87" s="12"/>
      <c r="PQ87" s="12"/>
      <c r="PR87" s="12"/>
      <c r="PS87" s="12"/>
      <c r="PT87" s="12"/>
      <c r="PU87" s="12"/>
      <c r="PV87" s="12"/>
      <c r="PW87" s="12"/>
      <c r="PX87" s="12"/>
      <c r="PY87" s="12"/>
      <c r="PZ87" s="12"/>
      <c r="QA87" s="12"/>
      <c r="QB87" s="12"/>
      <c r="QC87" s="12"/>
      <c r="QD87" s="12"/>
      <c r="QE87" s="12"/>
      <c r="QF87" s="12"/>
      <c r="QG87" s="12"/>
      <c r="QH87" s="12"/>
      <c r="QI87" s="12"/>
      <c r="QJ87" s="12"/>
      <c r="QK87" s="12"/>
      <c r="QL87" s="12"/>
      <c r="QM87" s="12"/>
      <c r="QN87" s="12"/>
      <c r="QO87" s="12"/>
      <c r="QP87" s="12"/>
      <c r="QQ87" s="12"/>
      <c r="QR87" s="12"/>
      <c r="QS87" s="12"/>
      <c r="QT87" s="12"/>
      <c r="QU87" s="12"/>
      <c r="QV87" s="12"/>
      <c r="QW87" s="12"/>
      <c r="QX87" s="12"/>
      <c r="QY87" s="12"/>
      <c r="QZ87" s="12"/>
      <c r="RA87" s="12"/>
      <c r="RB87" s="12"/>
      <c r="RC87" s="12"/>
      <c r="RD87" s="12"/>
      <c r="RE87" s="12"/>
      <c r="RF87" s="12"/>
      <c r="RG87" s="12"/>
      <c r="RH87" s="12"/>
      <c r="RI87" s="12"/>
      <c r="RJ87" s="12"/>
      <c r="RK87" s="12"/>
      <c r="RL87" s="12"/>
      <c r="RM87" s="12"/>
      <c r="RN87" s="12"/>
      <c r="RO87" s="12"/>
      <c r="RP87" s="12"/>
      <c r="RQ87" s="12"/>
      <c r="RR87" s="12"/>
      <c r="RS87" s="12"/>
      <c r="RT87" s="12"/>
      <c r="RU87" s="12"/>
      <c r="RV87" s="12"/>
      <c r="RW87" s="12"/>
      <c r="RX87" s="12"/>
      <c r="RY87" s="12"/>
      <c r="RZ87" s="12"/>
      <c r="SA87" s="12"/>
      <c r="SB87" s="12"/>
      <c r="SC87" s="12"/>
      <c r="SD87" s="12"/>
      <c r="SE87" s="12"/>
      <c r="SF87" s="12"/>
      <c r="SG87" s="12"/>
      <c r="SH87" s="12"/>
      <c r="SI87" s="12"/>
      <c r="SJ87" s="12"/>
      <c r="SK87" s="12"/>
      <c r="SL87" s="12"/>
      <c r="SM87" s="12"/>
      <c r="SN87" s="12"/>
      <c r="SO87" s="12"/>
      <c r="SP87" s="12"/>
      <c r="SQ87" s="12"/>
      <c r="SR87" s="12"/>
      <c r="SS87" s="12"/>
      <c r="ST87" s="12"/>
      <c r="SU87" s="12"/>
      <c r="SV87" s="12"/>
      <c r="SW87" s="12"/>
      <c r="SX87" s="12"/>
      <c r="SY87" s="12"/>
      <c r="SZ87" s="12"/>
      <c r="TA87" s="12"/>
      <c r="TB87" s="12"/>
      <c r="TC87" s="12"/>
      <c r="TD87" s="12"/>
      <c r="TE87" s="12"/>
      <c r="TF87" s="12"/>
      <c r="TG87" s="12"/>
      <c r="TH87" s="12"/>
      <c r="TI87" s="12"/>
      <c r="TJ87" s="12"/>
      <c r="TK87" s="12"/>
      <c r="TL87" s="12"/>
      <c r="TM87" s="12"/>
      <c r="TN87" s="12"/>
      <c r="TO87" s="12"/>
      <c r="TP87" s="12"/>
    </row>
    <row r="88" spans="1:536" ht="99.9" customHeight="1" x14ac:dyDescent="0.3">
      <c r="A88" s="9" t="s">
        <v>206</v>
      </c>
      <c r="B88" s="8" t="s">
        <v>276</v>
      </c>
      <c r="C88" s="9" t="s">
        <v>18</v>
      </c>
      <c r="D88" s="10" t="s">
        <v>235</v>
      </c>
      <c r="E88" s="10" t="s">
        <v>18</v>
      </c>
      <c r="F88" s="10" t="s">
        <v>18</v>
      </c>
      <c r="G88" s="11">
        <v>19976160</v>
      </c>
      <c r="H88" s="18" t="s">
        <v>170</v>
      </c>
      <c r="I88" s="18" t="s">
        <v>203</v>
      </c>
      <c r="J88" s="18" t="s">
        <v>209</v>
      </c>
      <c r="K88" s="26" t="s">
        <v>28</v>
      </c>
      <c r="L88" s="18" t="s">
        <v>148</v>
      </c>
      <c r="M88" s="11">
        <v>16979736</v>
      </c>
      <c r="N88" s="22"/>
      <c r="O88" s="10"/>
    </row>
    <row r="89" spans="1:536" s="31" customFormat="1" ht="99.9" customHeight="1" x14ac:dyDescent="0.3">
      <c r="A89" s="9" t="s">
        <v>206</v>
      </c>
      <c r="B89" s="18" t="s">
        <v>234</v>
      </c>
      <c r="C89" s="9" t="s">
        <v>18</v>
      </c>
      <c r="D89" s="10" t="s">
        <v>235</v>
      </c>
      <c r="E89" s="10" t="s">
        <v>18</v>
      </c>
      <c r="F89" s="10" t="s">
        <v>18</v>
      </c>
      <c r="G89" s="11">
        <v>20492172</v>
      </c>
      <c r="H89" s="18" t="s">
        <v>170</v>
      </c>
      <c r="I89" s="18" t="s">
        <v>203</v>
      </c>
      <c r="J89" s="18" t="s">
        <v>209</v>
      </c>
      <c r="K89" s="32" t="s">
        <v>164</v>
      </c>
      <c r="L89" s="18" t="s">
        <v>148</v>
      </c>
      <c r="M89" s="24">
        <v>10752305.359999999</v>
      </c>
      <c r="N89" s="18"/>
      <c r="O89" s="49"/>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c r="HY89" s="12"/>
      <c r="HZ89" s="12"/>
      <c r="IA89" s="12"/>
      <c r="IB89" s="12"/>
      <c r="IC89" s="12"/>
      <c r="ID89" s="12"/>
      <c r="IE89" s="12"/>
      <c r="IF89" s="12"/>
      <c r="IG89" s="12"/>
      <c r="IH89" s="12"/>
      <c r="II89" s="12"/>
      <c r="IJ89" s="12"/>
      <c r="IK89" s="12"/>
      <c r="IL89" s="12"/>
      <c r="IM89" s="12"/>
      <c r="IN89" s="12"/>
      <c r="IO89" s="12"/>
      <c r="IP89" s="12"/>
      <c r="IQ89" s="12"/>
      <c r="IR89" s="12"/>
      <c r="IS89" s="12"/>
      <c r="IT89" s="12"/>
      <c r="IU89" s="12"/>
      <c r="IV89" s="12"/>
      <c r="IW89" s="12"/>
      <c r="IX89" s="12"/>
      <c r="IY89" s="12"/>
      <c r="IZ89" s="12"/>
      <c r="JA89" s="12"/>
      <c r="JB89" s="12"/>
      <c r="JC89" s="12"/>
      <c r="JD89" s="12"/>
      <c r="JE89" s="12"/>
      <c r="JF89" s="12"/>
      <c r="JG89" s="12"/>
      <c r="JH89" s="12"/>
      <c r="JI89" s="12"/>
      <c r="JJ89" s="12"/>
      <c r="JK89" s="12"/>
      <c r="JL89" s="12"/>
      <c r="JM89" s="12"/>
      <c r="JN89" s="12"/>
      <c r="JO89" s="12"/>
      <c r="JP89" s="12"/>
      <c r="JQ89" s="12"/>
      <c r="JR89" s="12"/>
      <c r="JS89" s="12"/>
      <c r="JT89" s="12"/>
      <c r="JU89" s="12"/>
      <c r="JV89" s="12"/>
      <c r="JW89" s="12"/>
      <c r="JX89" s="12"/>
      <c r="JY89" s="12"/>
      <c r="JZ89" s="12"/>
      <c r="KA89" s="12"/>
      <c r="KB89" s="12"/>
      <c r="KC89" s="12"/>
      <c r="KD89" s="12"/>
      <c r="KE89" s="12"/>
      <c r="KF89" s="12"/>
      <c r="KG89" s="12"/>
      <c r="KH89" s="12"/>
      <c r="KI89" s="12"/>
      <c r="KJ89" s="12"/>
      <c r="KK89" s="12"/>
      <c r="KL89" s="12"/>
      <c r="KM89" s="12"/>
      <c r="KN89" s="12"/>
      <c r="KO89" s="12"/>
      <c r="KP89" s="12"/>
      <c r="KQ89" s="12"/>
      <c r="KR89" s="12"/>
      <c r="KS89" s="12"/>
      <c r="KT89" s="12"/>
      <c r="KU89" s="12"/>
      <c r="KV89" s="12"/>
      <c r="KW89" s="12"/>
      <c r="KX89" s="12"/>
      <c r="KY89" s="12"/>
      <c r="KZ89" s="12"/>
      <c r="LA89" s="12"/>
      <c r="LB89" s="12"/>
      <c r="LC89" s="12"/>
      <c r="LD89" s="12"/>
      <c r="LE89" s="12"/>
      <c r="LF89" s="12"/>
      <c r="LG89" s="12"/>
      <c r="LH89" s="12"/>
      <c r="LI89" s="12"/>
      <c r="LJ89" s="12"/>
      <c r="LK89" s="12"/>
      <c r="LL89" s="12"/>
      <c r="LM89" s="12"/>
      <c r="LN89" s="12"/>
      <c r="LO89" s="12"/>
      <c r="LP89" s="12"/>
      <c r="LQ89" s="12"/>
      <c r="LR89" s="12"/>
      <c r="LS89" s="12"/>
      <c r="LT89" s="12"/>
      <c r="LU89" s="12"/>
      <c r="LV89" s="12"/>
      <c r="LW89" s="12"/>
      <c r="LX89" s="12"/>
      <c r="LY89" s="12"/>
      <c r="LZ89" s="12"/>
      <c r="MA89" s="12"/>
      <c r="MB89" s="12"/>
      <c r="MC89" s="12"/>
      <c r="MD89" s="12"/>
      <c r="ME89" s="12"/>
      <c r="MF89" s="12"/>
      <c r="MG89" s="12"/>
      <c r="MH89" s="12"/>
      <c r="MI89" s="12"/>
      <c r="MJ89" s="12"/>
      <c r="MK89" s="12"/>
      <c r="ML89" s="12"/>
      <c r="MM89" s="12"/>
      <c r="MN89" s="12"/>
      <c r="MO89" s="12"/>
      <c r="MP89" s="12"/>
      <c r="MQ89" s="12"/>
      <c r="MR89" s="12"/>
      <c r="MS89" s="12"/>
      <c r="MT89" s="12"/>
      <c r="MU89" s="12"/>
      <c r="MV89" s="12"/>
      <c r="MW89" s="12"/>
      <c r="MX89" s="12"/>
      <c r="MY89" s="12"/>
      <c r="MZ89" s="12"/>
      <c r="NA89" s="12"/>
      <c r="NB89" s="12"/>
      <c r="NC89" s="12"/>
      <c r="ND89" s="12"/>
      <c r="NE89" s="12"/>
      <c r="NF89" s="12"/>
      <c r="NG89" s="12"/>
      <c r="NH89" s="12"/>
      <c r="NI89" s="12"/>
      <c r="NJ89" s="12"/>
      <c r="NK89" s="12"/>
      <c r="NL89" s="12"/>
      <c r="NM89" s="12"/>
      <c r="NN89" s="12"/>
      <c r="NO89" s="12"/>
      <c r="NP89" s="12"/>
      <c r="NQ89" s="12"/>
      <c r="NR89" s="12"/>
      <c r="NS89" s="12"/>
      <c r="NT89" s="12"/>
      <c r="NU89" s="12"/>
      <c r="NV89" s="12"/>
      <c r="NW89" s="12"/>
      <c r="NX89" s="12"/>
      <c r="NY89" s="12"/>
      <c r="NZ89" s="12"/>
      <c r="OA89" s="12"/>
      <c r="OB89" s="12"/>
      <c r="OC89" s="12"/>
      <c r="OD89" s="12"/>
      <c r="OE89" s="12"/>
      <c r="OF89" s="12"/>
      <c r="OG89" s="12"/>
      <c r="OH89" s="12"/>
      <c r="OI89" s="12"/>
      <c r="OJ89" s="12"/>
      <c r="OK89" s="12"/>
      <c r="OL89" s="12"/>
      <c r="OM89" s="12"/>
      <c r="ON89" s="12"/>
      <c r="OO89" s="12"/>
      <c r="OP89" s="12"/>
      <c r="OQ89" s="12"/>
      <c r="OR89" s="12"/>
      <c r="OS89" s="12"/>
      <c r="OT89" s="12"/>
      <c r="OU89" s="12"/>
      <c r="OV89" s="12"/>
      <c r="OW89" s="12"/>
      <c r="OX89" s="12"/>
      <c r="OY89" s="12"/>
      <c r="OZ89" s="12"/>
      <c r="PA89" s="12"/>
      <c r="PB89" s="12"/>
      <c r="PC89" s="12"/>
      <c r="PD89" s="12"/>
      <c r="PE89" s="12"/>
      <c r="PF89" s="12"/>
      <c r="PG89" s="12"/>
      <c r="PH89" s="12"/>
      <c r="PI89" s="12"/>
      <c r="PJ89" s="12"/>
      <c r="PK89" s="12"/>
      <c r="PL89" s="12"/>
      <c r="PM89" s="12"/>
      <c r="PN89" s="12"/>
      <c r="PO89" s="12"/>
      <c r="PP89" s="12"/>
      <c r="PQ89" s="12"/>
      <c r="PR89" s="12"/>
      <c r="PS89" s="12"/>
      <c r="PT89" s="12"/>
      <c r="PU89" s="12"/>
      <c r="PV89" s="12"/>
      <c r="PW89" s="12"/>
      <c r="PX89" s="12"/>
      <c r="PY89" s="12"/>
      <c r="PZ89" s="12"/>
      <c r="QA89" s="12"/>
      <c r="QB89" s="12"/>
      <c r="QC89" s="12"/>
      <c r="QD89" s="12"/>
      <c r="QE89" s="12"/>
      <c r="QF89" s="12"/>
      <c r="QG89" s="12"/>
      <c r="QH89" s="12"/>
      <c r="QI89" s="12"/>
      <c r="QJ89" s="12"/>
      <c r="QK89" s="12"/>
      <c r="QL89" s="12"/>
      <c r="QM89" s="12"/>
      <c r="QN89" s="12"/>
      <c r="QO89" s="12"/>
      <c r="QP89" s="12"/>
      <c r="QQ89" s="12"/>
      <c r="QR89" s="12"/>
      <c r="QS89" s="12"/>
      <c r="QT89" s="12"/>
      <c r="QU89" s="12"/>
      <c r="QV89" s="12"/>
      <c r="QW89" s="12"/>
      <c r="QX89" s="12"/>
      <c r="QY89" s="12"/>
      <c r="QZ89" s="12"/>
      <c r="RA89" s="12"/>
      <c r="RB89" s="12"/>
      <c r="RC89" s="12"/>
      <c r="RD89" s="12"/>
      <c r="RE89" s="12"/>
      <c r="RF89" s="12"/>
      <c r="RG89" s="12"/>
      <c r="RH89" s="12"/>
      <c r="RI89" s="12"/>
      <c r="RJ89" s="12"/>
      <c r="RK89" s="12"/>
      <c r="RL89" s="12"/>
      <c r="RM89" s="12"/>
      <c r="RN89" s="12"/>
      <c r="RO89" s="12"/>
      <c r="RP89" s="12"/>
      <c r="RQ89" s="12"/>
      <c r="RR89" s="12"/>
      <c r="RS89" s="12"/>
      <c r="RT89" s="12"/>
      <c r="RU89" s="12"/>
      <c r="RV89" s="12"/>
      <c r="RW89" s="12"/>
      <c r="RX89" s="12"/>
      <c r="RY89" s="12"/>
      <c r="RZ89" s="12"/>
      <c r="SA89" s="12"/>
      <c r="SB89" s="12"/>
      <c r="SC89" s="12"/>
      <c r="SD89" s="12"/>
      <c r="SE89" s="12"/>
      <c r="SF89" s="12"/>
      <c r="SG89" s="12"/>
      <c r="SH89" s="12"/>
      <c r="SI89" s="12"/>
      <c r="SJ89" s="12"/>
      <c r="SK89" s="12"/>
      <c r="SL89" s="12"/>
      <c r="SM89" s="12"/>
      <c r="SN89" s="12"/>
      <c r="SO89" s="12"/>
      <c r="SP89" s="12"/>
      <c r="SQ89" s="12"/>
      <c r="SR89" s="12"/>
      <c r="SS89" s="12"/>
      <c r="ST89" s="12"/>
      <c r="SU89" s="12"/>
      <c r="SV89" s="12"/>
      <c r="SW89" s="12"/>
      <c r="SX89" s="12"/>
      <c r="SY89" s="12"/>
      <c r="SZ89" s="12"/>
      <c r="TA89" s="12"/>
      <c r="TB89" s="12"/>
      <c r="TC89" s="12"/>
      <c r="TD89" s="12"/>
      <c r="TE89" s="12"/>
      <c r="TF89" s="12"/>
      <c r="TG89" s="12"/>
      <c r="TH89" s="12"/>
      <c r="TI89" s="12"/>
      <c r="TJ89" s="12"/>
      <c r="TK89" s="12"/>
      <c r="TL89" s="12"/>
      <c r="TM89" s="12"/>
      <c r="TN89" s="12"/>
      <c r="TO89" s="12"/>
      <c r="TP89" s="12"/>
    </row>
    <row r="90" spans="1:536" s="31" customFormat="1" ht="99.9" customHeight="1" x14ac:dyDescent="0.3">
      <c r="A90" s="9" t="s">
        <v>206</v>
      </c>
      <c r="B90" s="18" t="s">
        <v>247</v>
      </c>
      <c r="C90" s="9" t="s">
        <v>18</v>
      </c>
      <c r="D90" s="10" t="s">
        <v>854</v>
      </c>
      <c r="E90" s="10" t="s">
        <v>53</v>
      </c>
      <c r="F90" s="10" t="s">
        <v>53</v>
      </c>
      <c r="G90" s="11">
        <v>150000000</v>
      </c>
      <c r="H90" s="18" t="s">
        <v>170</v>
      </c>
      <c r="I90" s="18" t="s">
        <v>203</v>
      </c>
      <c r="J90" s="18" t="s">
        <v>209</v>
      </c>
      <c r="K90" s="19" t="s">
        <v>32</v>
      </c>
      <c r="L90" s="18"/>
      <c r="M90" s="24"/>
      <c r="N90" s="18"/>
      <c r="O90" s="10" t="s">
        <v>813</v>
      </c>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c r="HY90" s="12"/>
      <c r="HZ90" s="12"/>
      <c r="IA90" s="12"/>
      <c r="IB90" s="12"/>
      <c r="IC90" s="12"/>
      <c r="ID90" s="12"/>
      <c r="IE90" s="12"/>
      <c r="IF90" s="12"/>
      <c r="IG90" s="12"/>
      <c r="IH90" s="12"/>
      <c r="II90" s="12"/>
      <c r="IJ90" s="12"/>
      <c r="IK90" s="12"/>
      <c r="IL90" s="12"/>
      <c r="IM90" s="12"/>
      <c r="IN90" s="12"/>
      <c r="IO90" s="12"/>
      <c r="IP90" s="12"/>
      <c r="IQ90" s="12"/>
      <c r="IR90" s="12"/>
      <c r="IS90" s="12"/>
      <c r="IT90" s="12"/>
      <c r="IU90" s="12"/>
      <c r="IV90" s="12"/>
      <c r="IW90" s="12"/>
      <c r="IX90" s="12"/>
      <c r="IY90" s="12"/>
      <c r="IZ90" s="12"/>
      <c r="JA90" s="12"/>
      <c r="JB90" s="12"/>
      <c r="JC90" s="12"/>
      <c r="JD90" s="12"/>
      <c r="JE90" s="12"/>
      <c r="JF90" s="12"/>
      <c r="JG90" s="12"/>
      <c r="JH90" s="12"/>
      <c r="JI90" s="12"/>
      <c r="JJ90" s="12"/>
      <c r="JK90" s="12"/>
      <c r="JL90" s="12"/>
      <c r="JM90" s="12"/>
      <c r="JN90" s="12"/>
      <c r="JO90" s="12"/>
      <c r="JP90" s="12"/>
      <c r="JQ90" s="12"/>
      <c r="JR90" s="12"/>
      <c r="JS90" s="12"/>
      <c r="JT90" s="12"/>
      <c r="JU90" s="12"/>
      <c r="JV90" s="12"/>
      <c r="JW90" s="12"/>
      <c r="JX90" s="12"/>
      <c r="JY90" s="12"/>
      <c r="JZ90" s="12"/>
      <c r="KA90" s="12"/>
      <c r="KB90" s="12"/>
      <c r="KC90" s="12"/>
      <c r="KD90" s="12"/>
      <c r="KE90" s="12"/>
      <c r="KF90" s="12"/>
      <c r="KG90" s="12"/>
      <c r="KH90" s="12"/>
      <c r="KI90" s="12"/>
      <c r="KJ90" s="12"/>
      <c r="KK90" s="12"/>
      <c r="KL90" s="12"/>
      <c r="KM90" s="12"/>
      <c r="KN90" s="12"/>
      <c r="KO90" s="12"/>
      <c r="KP90" s="12"/>
      <c r="KQ90" s="12"/>
      <c r="KR90" s="12"/>
      <c r="KS90" s="12"/>
      <c r="KT90" s="12"/>
      <c r="KU90" s="12"/>
      <c r="KV90" s="12"/>
      <c r="KW90" s="12"/>
      <c r="KX90" s="12"/>
      <c r="KY90" s="12"/>
      <c r="KZ90" s="12"/>
      <c r="LA90" s="12"/>
      <c r="LB90" s="12"/>
      <c r="LC90" s="12"/>
      <c r="LD90" s="12"/>
      <c r="LE90" s="12"/>
      <c r="LF90" s="12"/>
      <c r="LG90" s="12"/>
      <c r="LH90" s="12"/>
      <c r="LI90" s="12"/>
      <c r="LJ90" s="12"/>
      <c r="LK90" s="12"/>
      <c r="LL90" s="12"/>
      <c r="LM90" s="12"/>
      <c r="LN90" s="12"/>
      <c r="LO90" s="12"/>
      <c r="LP90" s="12"/>
      <c r="LQ90" s="12"/>
      <c r="LR90" s="12"/>
      <c r="LS90" s="12"/>
      <c r="LT90" s="12"/>
      <c r="LU90" s="12"/>
      <c r="LV90" s="12"/>
      <c r="LW90" s="12"/>
      <c r="LX90" s="12"/>
      <c r="LY90" s="12"/>
      <c r="LZ90" s="12"/>
      <c r="MA90" s="12"/>
      <c r="MB90" s="12"/>
      <c r="MC90" s="12"/>
      <c r="MD90" s="12"/>
      <c r="ME90" s="12"/>
      <c r="MF90" s="12"/>
      <c r="MG90" s="12"/>
      <c r="MH90" s="12"/>
      <c r="MI90" s="12"/>
      <c r="MJ90" s="12"/>
      <c r="MK90" s="12"/>
      <c r="ML90" s="12"/>
      <c r="MM90" s="12"/>
      <c r="MN90" s="12"/>
      <c r="MO90" s="12"/>
      <c r="MP90" s="12"/>
      <c r="MQ90" s="12"/>
      <c r="MR90" s="12"/>
      <c r="MS90" s="12"/>
      <c r="MT90" s="12"/>
      <c r="MU90" s="12"/>
      <c r="MV90" s="12"/>
      <c r="MW90" s="12"/>
      <c r="MX90" s="12"/>
      <c r="MY90" s="12"/>
      <c r="MZ90" s="12"/>
      <c r="NA90" s="12"/>
      <c r="NB90" s="12"/>
      <c r="NC90" s="12"/>
      <c r="ND90" s="12"/>
      <c r="NE90" s="12"/>
      <c r="NF90" s="12"/>
      <c r="NG90" s="12"/>
      <c r="NH90" s="12"/>
      <c r="NI90" s="12"/>
      <c r="NJ90" s="12"/>
      <c r="NK90" s="12"/>
      <c r="NL90" s="12"/>
      <c r="NM90" s="12"/>
      <c r="NN90" s="12"/>
      <c r="NO90" s="12"/>
      <c r="NP90" s="12"/>
      <c r="NQ90" s="12"/>
      <c r="NR90" s="12"/>
      <c r="NS90" s="12"/>
      <c r="NT90" s="12"/>
      <c r="NU90" s="12"/>
      <c r="NV90" s="12"/>
      <c r="NW90" s="12"/>
      <c r="NX90" s="12"/>
      <c r="NY90" s="12"/>
      <c r="NZ90" s="12"/>
      <c r="OA90" s="12"/>
      <c r="OB90" s="12"/>
      <c r="OC90" s="12"/>
      <c r="OD90" s="12"/>
      <c r="OE90" s="12"/>
      <c r="OF90" s="12"/>
      <c r="OG90" s="12"/>
      <c r="OH90" s="12"/>
      <c r="OI90" s="12"/>
      <c r="OJ90" s="12"/>
      <c r="OK90" s="12"/>
      <c r="OL90" s="12"/>
      <c r="OM90" s="12"/>
      <c r="ON90" s="12"/>
      <c r="OO90" s="12"/>
      <c r="OP90" s="12"/>
      <c r="OQ90" s="12"/>
      <c r="OR90" s="12"/>
      <c r="OS90" s="12"/>
      <c r="OT90" s="12"/>
      <c r="OU90" s="12"/>
      <c r="OV90" s="12"/>
      <c r="OW90" s="12"/>
      <c r="OX90" s="12"/>
      <c r="OY90" s="12"/>
      <c r="OZ90" s="12"/>
      <c r="PA90" s="12"/>
      <c r="PB90" s="12"/>
      <c r="PC90" s="12"/>
      <c r="PD90" s="12"/>
      <c r="PE90" s="12"/>
      <c r="PF90" s="12"/>
      <c r="PG90" s="12"/>
      <c r="PH90" s="12"/>
      <c r="PI90" s="12"/>
      <c r="PJ90" s="12"/>
      <c r="PK90" s="12"/>
      <c r="PL90" s="12"/>
      <c r="PM90" s="12"/>
      <c r="PN90" s="12"/>
      <c r="PO90" s="12"/>
      <c r="PP90" s="12"/>
      <c r="PQ90" s="12"/>
      <c r="PR90" s="12"/>
      <c r="PS90" s="12"/>
      <c r="PT90" s="12"/>
      <c r="PU90" s="12"/>
      <c r="PV90" s="12"/>
      <c r="PW90" s="12"/>
      <c r="PX90" s="12"/>
      <c r="PY90" s="12"/>
      <c r="PZ90" s="12"/>
      <c r="QA90" s="12"/>
      <c r="QB90" s="12"/>
      <c r="QC90" s="12"/>
      <c r="QD90" s="12"/>
      <c r="QE90" s="12"/>
      <c r="QF90" s="12"/>
      <c r="QG90" s="12"/>
      <c r="QH90" s="12"/>
      <c r="QI90" s="12"/>
      <c r="QJ90" s="12"/>
      <c r="QK90" s="12"/>
      <c r="QL90" s="12"/>
      <c r="QM90" s="12"/>
      <c r="QN90" s="12"/>
      <c r="QO90" s="12"/>
      <c r="QP90" s="12"/>
      <c r="QQ90" s="12"/>
      <c r="QR90" s="12"/>
      <c r="QS90" s="12"/>
      <c r="QT90" s="12"/>
      <c r="QU90" s="12"/>
      <c r="QV90" s="12"/>
      <c r="QW90" s="12"/>
      <c r="QX90" s="12"/>
      <c r="QY90" s="12"/>
      <c r="QZ90" s="12"/>
      <c r="RA90" s="12"/>
      <c r="RB90" s="12"/>
      <c r="RC90" s="12"/>
      <c r="RD90" s="12"/>
      <c r="RE90" s="12"/>
      <c r="RF90" s="12"/>
      <c r="RG90" s="12"/>
      <c r="RH90" s="12"/>
      <c r="RI90" s="12"/>
      <c r="RJ90" s="12"/>
      <c r="RK90" s="12"/>
      <c r="RL90" s="12"/>
      <c r="RM90" s="12"/>
      <c r="RN90" s="12"/>
      <c r="RO90" s="12"/>
      <c r="RP90" s="12"/>
      <c r="RQ90" s="12"/>
      <c r="RR90" s="12"/>
      <c r="RS90" s="12"/>
      <c r="RT90" s="12"/>
      <c r="RU90" s="12"/>
      <c r="RV90" s="12"/>
      <c r="RW90" s="12"/>
      <c r="RX90" s="12"/>
      <c r="RY90" s="12"/>
      <c r="RZ90" s="12"/>
      <c r="SA90" s="12"/>
      <c r="SB90" s="12"/>
      <c r="SC90" s="12"/>
      <c r="SD90" s="12"/>
      <c r="SE90" s="12"/>
      <c r="SF90" s="12"/>
      <c r="SG90" s="12"/>
      <c r="SH90" s="12"/>
      <c r="SI90" s="12"/>
      <c r="SJ90" s="12"/>
      <c r="SK90" s="12"/>
      <c r="SL90" s="12"/>
      <c r="SM90" s="12"/>
      <c r="SN90" s="12"/>
      <c r="SO90" s="12"/>
      <c r="SP90" s="12"/>
      <c r="SQ90" s="12"/>
      <c r="SR90" s="12"/>
      <c r="SS90" s="12"/>
      <c r="ST90" s="12"/>
      <c r="SU90" s="12"/>
      <c r="SV90" s="12"/>
      <c r="SW90" s="12"/>
      <c r="SX90" s="12"/>
      <c r="SY90" s="12"/>
      <c r="SZ90" s="12"/>
      <c r="TA90" s="12"/>
      <c r="TB90" s="12"/>
      <c r="TC90" s="12"/>
      <c r="TD90" s="12"/>
      <c r="TE90" s="12"/>
      <c r="TF90" s="12"/>
      <c r="TG90" s="12"/>
      <c r="TH90" s="12"/>
      <c r="TI90" s="12"/>
      <c r="TJ90" s="12"/>
      <c r="TK90" s="12"/>
      <c r="TL90" s="12"/>
      <c r="TM90" s="12"/>
      <c r="TN90" s="12"/>
      <c r="TO90" s="12"/>
      <c r="TP90" s="12"/>
    </row>
    <row r="91" spans="1:536" ht="99.9" customHeight="1" x14ac:dyDescent="0.3">
      <c r="A91" s="9" t="s">
        <v>206</v>
      </c>
      <c r="B91" s="8" t="s">
        <v>222</v>
      </c>
      <c r="C91" s="9" t="s">
        <v>18</v>
      </c>
      <c r="D91" s="10" t="s">
        <v>223</v>
      </c>
      <c r="E91" s="10" t="s">
        <v>224</v>
      </c>
      <c r="F91" s="50" t="s">
        <v>135</v>
      </c>
      <c r="G91" s="11">
        <v>51000000</v>
      </c>
      <c r="H91" s="18" t="s">
        <v>170</v>
      </c>
      <c r="I91" s="18" t="s">
        <v>203</v>
      </c>
      <c r="J91" s="18" t="s">
        <v>209</v>
      </c>
      <c r="K91" s="26" t="s">
        <v>28</v>
      </c>
      <c r="L91" s="18" t="s">
        <v>49</v>
      </c>
      <c r="M91" s="24">
        <v>36665213.619999997</v>
      </c>
      <c r="N91" s="18"/>
      <c r="O91" s="10"/>
    </row>
    <row r="92" spans="1:536" s="31" customFormat="1" ht="99.9" customHeight="1" x14ac:dyDescent="0.3">
      <c r="A92" s="9" t="s">
        <v>206</v>
      </c>
      <c r="B92" s="8" t="s">
        <v>240</v>
      </c>
      <c r="C92" s="9" t="s">
        <v>18</v>
      </c>
      <c r="D92" s="10" t="s">
        <v>855</v>
      </c>
      <c r="E92" s="10" t="s">
        <v>18</v>
      </c>
      <c r="F92" s="10" t="s">
        <v>18</v>
      </c>
      <c r="G92" s="11">
        <f>11154965+700000</f>
        <v>11854965</v>
      </c>
      <c r="H92" s="18" t="s">
        <v>170</v>
      </c>
      <c r="I92" s="18" t="s">
        <v>203</v>
      </c>
      <c r="J92" s="18" t="s">
        <v>209</v>
      </c>
      <c r="K92" s="26" t="s">
        <v>28</v>
      </c>
      <c r="L92" s="18" t="s">
        <v>148</v>
      </c>
      <c r="M92" s="11">
        <v>9481720</v>
      </c>
      <c r="N92" s="22"/>
      <c r="O92" s="10"/>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c r="HY92" s="12"/>
      <c r="HZ92" s="12"/>
      <c r="IA92" s="12"/>
      <c r="IB92" s="12"/>
      <c r="IC92" s="12"/>
      <c r="ID92" s="12"/>
      <c r="IE92" s="12"/>
      <c r="IF92" s="12"/>
      <c r="IG92" s="12"/>
      <c r="IH92" s="12"/>
      <c r="II92" s="12"/>
      <c r="IJ92" s="12"/>
      <c r="IK92" s="12"/>
      <c r="IL92" s="12"/>
      <c r="IM92" s="12"/>
      <c r="IN92" s="12"/>
      <c r="IO92" s="12"/>
      <c r="IP92" s="12"/>
      <c r="IQ92" s="12"/>
      <c r="IR92" s="12"/>
      <c r="IS92" s="12"/>
      <c r="IT92" s="12"/>
      <c r="IU92" s="12"/>
      <c r="IV92" s="12"/>
      <c r="IW92" s="12"/>
      <c r="IX92" s="12"/>
      <c r="IY92" s="12"/>
      <c r="IZ92" s="12"/>
      <c r="JA92" s="12"/>
      <c r="JB92" s="12"/>
      <c r="JC92" s="12"/>
      <c r="JD92" s="12"/>
      <c r="JE92" s="12"/>
      <c r="JF92" s="12"/>
      <c r="JG92" s="12"/>
      <c r="JH92" s="12"/>
      <c r="JI92" s="12"/>
      <c r="JJ92" s="12"/>
      <c r="JK92" s="12"/>
      <c r="JL92" s="12"/>
      <c r="JM92" s="12"/>
      <c r="JN92" s="12"/>
      <c r="JO92" s="12"/>
      <c r="JP92" s="12"/>
      <c r="JQ92" s="12"/>
      <c r="JR92" s="12"/>
      <c r="JS92" s="12"/>
      <c r="JT92" s="12"/>
      <c r="JU92" s="12"/>
      <c r="JV92" s="12"/>
      <c r="JW92" s="12"/>
      <c r="JX92" s="12"/>
      <c r="JY92" s="12"/>
      <c r="JZ92" s="12"/>
      <c r="KA92" s="12"/>
      <c r="KB92" s="12"/>
      <c r="KC92" s="12"/>
      <c r="KD92" s="12"/>
      <c r="KE92" s="12"/>
      <c r="KF92" s="12"/>
      <c r="KG92" s="12"/>
      <c r="KH92" s="12"/>
      <c r="KI92" s="12"/>
      <c r="KJ92" s="12"/>
      <c r="KK92" s="12"/>
      <c r="KL92" s="12"/>
      <c r="KM92" s="12"/>
      <c r="KN92" s="12"/>
      <c r="KO92" s="12"/>
      <c r="KP92" s="12"/>
      <c r="KQ92" s="12"/>
      <c r="KR92" s="12"/>
      <c r="KS92" s="12"/>
      <c r="KT92" s="12"/>
      <c r="KU92" s="12"/>
      <c r="KV92" s="12"/>
      <c r="KW92" s="12"/>
      <c r="KX92" s="12"/>
      <c r="KY92" s="12"/>
      <c r="KZ92" s="12"/>
      <c r="LA92" s="12"/>
      <c r="LB92" s="12"/>
      <c r="LC92" s="12"/>
      <c r="LD92" s="12"/>
      <c r="LE92" s="12"/>
      <c r="LF92" s="12"/>
      <c r="LG92" s="12"/>
      <c r="LH92" s="12"/>
      <c r="LI92" s="12"/>
      <c r="LJ92" s="12"/>
      <c r="LK92" s="12"/>
      <c r="LL92" s="12"/>
      <c r="LM92" s="12"/>
      <c r="LN92" s="12"/>
      <c r="LO92" s="12"/>
      <c r="LP92" s="12"/>
      <c r="LQ92" s="12"/>
      <c r="LR92" s="12"/>
      <c r="LS92" s="12"/>
      <c r="LT92" s="12"/>
      <c r="LU92" s="12"/>
      <c r="LV92" s="12"/>
      <c r="LW92" s="12"/>
      <c r="LX92" s="12"/>
      <c r="LY92" s="12"/>
      <c r="LZ92" s="12"/>
      <c r="MA92" s="12"/>
      <c r="MB92" s="12"/>
      <c r="MC92" s="12"/>
      <c r="MD92" s="12"/>
      <c r="ME92" s="12"/>
      <c r="MF92" s="12"/>
      <c r="MG92" s="12"/>
      <c r="MH92" s="12"/>
      <c r="MI92" s="12"/>
      <c r="MJ92" s="12"/>
      <c r="MK92" s="12"/>
      <c r="ML92" s="12"/>
      <c r="MM92" s="12"/>
      <c r="MN92" s="12"/>
      <c r="MO92" s="12"/>
      <c r="MP92" s="12"/>
      <c r="MQ92" s="12"/>
      <c r="MR92" s="12"/>
      <c r="MS92" s="12"/>
      <c r="MT92" s="12"/>
      <c r="MU92" s="12"/>
      <c r="MV92" s="12"/>
      <c r="MW92" s="12"/>
      <c r="MX92" s="12"/>
      <c r="MY92" s="12"/>
      <c r="MZ92" s="12"/>
      <c r="NA92" s="12"/>
      <c r="NB92" s="12"/>
      <c r="NC92" s="12"/>
      <c r="ND92" s="12"/>
      <c r="NE92" s="12"/>
      <c r="NF92" s="12"/>
      <c r="NG92" s="12"/>
      <c r="NH92" s="12"/>
      <c r="NI92" s="12"/>
      <c r="NJ92" s="12"/>
      <c r="NK92" s="12"/>
      <c r="NL92" s="12"/>
      <c r="NM92" s="12"/>
      <c r="NN92" s="12"/>
      <c r="NO92" s="12"/>
      <c r="NP92" s="12"/>
      <c r="NQ92" s="12"/>
      <c r="NR92" s="12"/>
      <c r="NS92" s="12"/>
      <c r="NT92" s="12"/>
      <c r="NU92" s="12"/>
      <c r="NV92" s="12"/>
      <c r="NW92" s="12"/>
      <c r="NX92" s="12"/>
      <c r="NY92" s="12"/>
      <c r="NZ92" s="12"/>
      <c r="OA92" s="12"/>
      <c r="OB92" s="12"/>
      <c r="OC92" s="12"/>
      <c r="OD92" s="12"/>
      <c r="OE92" s="12"/>
      <c r="OF92" s="12"/>
      <c r="OG92" s="12"/>
      <c r="OH92" s="12"/>
      <c r="OI92" s="12"/>
      <c r="OJ92" s="12"/>
      <c r="OK92" s="12"/>
      <c r="OL92" s="12"/>
      <c r="OM92" s="12"/>
      <c r="ON92" s="12"/>
      <c r="OO92" s="12"/>
      <c r="OP92" s="12"/>
      <c r="OQ92" s="12"/>
      <c r="OR92" s="12"/>
      <c r="OS92" s="12"/>
      <c r="OT92" s="12"/>
      <c r="OU92" s="12"/>
      <c r="OV92" s="12"/>
      <c r="OW92" s="12"/>
      <c r="OX92" s="12"/>
      <c r="OY92" s="12"/>
      <c r="OZ92" s="12"/>
      <c r="PA92" s="12"/>
      <c r="PB92" s="12"/>
      <c r="PC92" s="12"/>
      <c r="PD92" s="12"/>
      <c r="PE92" s="12"/>
      <c r="PF92" s="12"/>
      <c r="PG92" s="12"/>
      <c r="PH92" s="12"/>
      <c r="PI92" s="12"/>
      <c r="PJ92" s="12"/>
      <c r="PK92" s="12"/>
      <c r="PL92" s="12"/>
      <c r="PM92" s="12"/>
      <c r="PN92" s="12"/>
      <c r="PO92" s="12"/>
      <c r="PP92" s="12"/>
      <c r="PQ92" s="12"/>
      <c r="PR92" s="12"/>
      <c r="PS92" s="12"/>
      <c r="PT92" s="12"/>
      <c r="PU92" s="12"/>
      <c r="PV92" s="12"/>
      <c r="PW92" s="12"/>
      <c r="PX92" s="12"/>
      <c r="PY92" s="12"/>
      <c r="PZ92" s="12"/>
      <c r="QA92" s="12"/>
      <c r="QB92" s="12"/>
      <c r="QC92" s="12"/>
      <c r="QD92" s="12"/>
      <c r="QE92" s="12"/>
      <c r="QF92" s="12"/>
      <c r="QG92" s="12"/>
      <c r="QH92" s="12"/>
      <c r="QI92" s="12"/>
      <c r="QJ92" s="12"/>
      <c r="QK92" s="12"/>
      <c r="QL92" s="12"/>
      <c r="QM92" s="12"/>
      <c r="QN92" s="12"/>
      <c r="QO92" s="12"/>
      <c r="QP92" s="12"/>
      <c r="QQ92" s="12"/>
      <c r="QR92" s="12"/>
      <c r="QS92" s="12"/>
      <c r="QT92" s="12"/>
      <c r="QU92" s="12"/>
      <c r="QV92" s="12"/>
      <c r="QW92" s="12"/>
      <c r="QX92" s="12"/>
      <c r="QY92" s="12"/>
      <c r="QZ92" s="12"/>
      <c r="RA92" s="12"/>
      <c r="RB92" s="12"/>
      <c r="RC92" s="12"/>
      <c r="RD92" s="12"/>
      <c r="RE92" s="12"/>
      <c r="RF92" s="12"/>
      <c r="RG92" s="12"/>
      <c r="RH92" s="12"/>
      <c r="RI92" s="12"/>
      <c r="RJ92" s="12"/>
      <c r="RK92" s="12"/>
      <c r="RL92" s="12"/>
      <c r="RM92" s="12"/>
      <c r="RN92" s="12"/>
      <c r="RO92" s="12"/>
      <c r="RP92" s="12"/>
      <c r="RQ92" s="12"/>
      <c r="RR92" s="12"/>
      <c r="RS92" s="12"/>
      <c r="RT92" s="12"/>
      <c r="RU92" s="12"/>
      <c r="RV92" s="12"/>
      <c r="RW92" s="12"/>
      <c r="RX92" s="12"/>
      <c r="RY92" s="12"/>
      <c r="RZ92" s="12"/>
      <c r="SA92" s="12"/>
      <c r="SB92" s="12"/>
      <c r="SC92" s="12"/>
      <c r="SD92" s="12"/>
      <c r="SE92" s="12"/>
      <c r="SF92" s="12"/>
      <c r="SG92" s="12"/>
      <c r="SH92" s="12"/>
      <c r="SI92" s="12"/>
      <c r="SJ92" s="12"/>
      <c r="SK92" s="12"/>
      <c r="SL92" s="12"/>
      <c r="SM92" s="12"/>
      <c r="SN92" s="12"/>
      <c r="SO92" s="12"/>
      <c r="SP92" s="12"/>
      <c r="SQ92" s="12"/>
      <c r="SR92" s="12"/>
      <c r="SS92" s="12"/>
      <c r="ST92" s="12"/>
      <c r="SU92" s="12"/>
      <c r="SV92" s="12"/>
      <c r="SW92" s="12"/>
      <c r="SX92" s="12"/>
      <c r="SY92" s="12"/>
      <c r="SZ92" s="12"/>
      <c r="TA92" s="12"/>
      <c r="TB92" s="12"/>
      <c r="TC92" s="12"/>
      <c r="TD92" s="12"/>
      <c r="TE92" s="12"/>
      <c r="TF92" s="12"/>
      <c r="TG92" s="12"/>
      <c r="TH92" s="12"/>
      <c r="TI92" s="12"/>
      <c r="TJ92" s="12"/>
      <c r="TK92" s="12"/>
      <c r="TL92" s="12"/>
      <c r="TM92" s="12"/>
      <c r="TN92" s="12"/>
      <c r="TO92" s="12"/>
      <c r="TP92" s="12"/>
    </row>
    <row r="93" spans="1:536" s="31" customFormat="1" ht="99.9" customHeight="1" x14ac:dyDescent="0.3">
      <c r="A93" s="9" t="s">
        <v>206</v>
      </c>
      <c r="B93" s="8" t="s">
        <v>212</v>
      </c>
      <c r="C93" s="9" t="s">
        <v>18</v>
      </c>
      <c r="D93" s="10" t="s">
        <v>213</v>
      </c>
      <c r="E93" s="10" t="s">
        <v>214</v>
      </c>
      <c r="F93" s="10" t="s">
        <v>95</v>
      </c>
      <c r="G93" s="11">
        <v>198000000</v>
      </c>
      <c r="H93" s="18" t="s">
        <v>170</v>
      </c>
      <c r="I93" s="18" t="s">
        <v>203</v>
      </c>
      <c r="J93" s="18" t="s">
        <v>209</v>
      </c>
      <c r="K93" s="26" t="s">
        <v>28</v>
      </c>
      <c r="L93" s="18" t="s">
        <v>215</v>
      </c>
      <c r="M93" s="24">
        <v>9000000</v>
      </c>
      <c r="N93" s="22"/>
      <c r="O93" s="10" t="s">
        <v>874</v>
      </c>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c r="HY93" s="12"/>
      <c r="HZ93" s="12"/>
      <c r="IA93" s="12"/>
      <c r="IB93" s="12"/>
      <c r="IC93" s="12"/>
      <c r="ID93" s="12"/>
      <c r="IE93" s="12"/>
      <c r="IF93" s="12"/>
      <c r="IG93" s="12"/>
      <c r="IH93" s="12"/>
      <c r="II93" s="12"/>
      <c r="IJ93" s="12"/>
      <c r="IK93" s="12"/>
      <c r="IL93" s="12"/>
      <c r="IM93" s="12"/>
      <c r="IN93" s="12"/>
      <c r="IO93" s="12"/>
      <c r="IP93" s="12"/>
      <c r="IQ93" s="12"/>
      <c r="IR93" s="12"/>
      <c r="IS93" s="12"/>
      <c r="IT93" s="12"/>
      <c r="IU93" s="12"/>
      <c r="IV93" s="12"/>
      <c r="IW93" s="12"/>
      <c r="IX93" s="12"/>
      <c r="IY93" s="12"/>
      <c r="IZ93" s="12"/>
      <c r="JA93" s="12"/>
      <c r="JB93" s="12"/>
      <c r="JC93" s="12"/>
      <c r="JD93" s="12"/>
      <c r="JE93" s="12"/>
      <c r="JF93" s="12"/>
      <c r="JG93" s="12"/>
      <c r="JH93" s="12"/>
      <c r="JI93" s="12"/>
      <c r="JJ93" s="12"/>
      <c r="JK93" s="12"/>
      <c r="JL93" s="12"/>
      <c r="JM93" s="12"/>
      <c r="JN93" s="12"/>
      <c r="JO93" s="12"/>
      <c r="JP93" s="12"/>
      <c r="JQ93" s="12"/>
      <c r="JR93" s="12"/>
      <c r="JS93" s="12"/>
      <c r="JT93" s="12"/>
      <c r="JU93" s="12"/>
      <c r="JV93" s="12"/>
      <c r="JW93" s="12"/>
      <c r="JX93" s="12"/>
      <c r="JY93" s="12"/>
      <c r="JZ93" s="12"/>
      <c r="KA93" s="12"/>
      <c r="KB93" s="12"/>
      <c r="KC93" s="12"/>
      <c r="KD93" s="12"/>
      <c r="KE93" s="12"/>
      <c r="KF93" s="12"/>
      <c r="KG93" s="12"/>
      <c r="KH93" s="12"/>
      <c r="KI93" s="12"/>
      <c r="KJ93" s="12"/>
      <c r="KK93" s="12"/>
      <c r="KL93" s="12"/>
      <c r="KM93" s="12"/>
      <c r="KN93" s="12"/>
      <c r="KO93" s="12"/>
      <c r="KP93" s="12"/>
      <c r="KQ93" s="12"/>
      <c r="KR93" s="12"/>
      <c r="KS93" s="12"/>
      <c r="KT93" s="12"/>
      <c r="KU93" s="12"/>
      <c r="KV93" s="12"/>
      <c r="KW93" s="12"/>
      <c r="KX93" s="12"/>
      <c r="KY93" s="12"/>
      <c r="KZ93" s="12"/>
      <c r="LA93" s="12"/>
      <c r="LB93" s="12"/>
      <c r="LC93" s="12"/>
      <c r="LD93" s="12"/>
      <c r="LE93" s="12"/>
      <c r="LF93" s="12"/>
      <c r="LG93" s="12"/>
      <c r="LH93" s="12"/>
      <c r="LI93" s="12"/>
      <c r="LJ93" s="12"/>
      <c r="LK93" s="12"/>
      <c r="LL93" s="12"/>
      <c r="LM93" s="12"/>
      <c r="LN93" s="12"/>
      <c r="LO93" s="12"/>
      <c r="LP93" s="12"/>
      <c r="LQ93" s="12"/>
      <c r="LR93" s="12"/>
      <c r="LS93" s="12"/>
      <c r="LT93" s="12"/>
      <c r="LU93" s="12"/>
      <c r="LV93" s="12"/>
      <c r="LW93" s="12"/>
      <c r="LX93" s="12"/>
      <c r="LY93" s="12"/>
      <c r="LZ93" s="12"/>
      <c r="MA93" s="12"/>
      <c r="MB93" s="12"/>
      <c r="MC93" s="12"/>
      <c r="MD93" s="12"/>
      <c r="ME93" s="12"/>
      <c r="MF93" s="12"/>
      <c r="MG93" s="12"/>
      <c r="MH93" s="12"/>
      <c r="MI93" s="12"/>
      <c r="MJ93" s="12"/>
      <c r="MK93" s="12"/>
      <c r="ML93" s="12"/>
      <c r="MM93" s="12"/>
      <c r="MN93" s="12"/>
      <c r="MO93" s="12"/>
      <c r="MP93" s="12"/>
      <c r="MQ93" s="12"/>
      <c r="MR93" s="12"/>
      <c r="MS93" s="12"/>
      <c r="MT93" s="12"/>
      <c r="MU93" s="12"/>
      <c r="MV93" s="12"/>
      <c r="MW93" s="12"/>
      <c r="MX93" s="12"/>
      <c r="MY93" s="12"/>
      <c r="MZ93" s="12"/>
      <c r="NA93" s="12"/>
      <c r="NB93" s="12"/>
      <c r="NC93" s="12"/>
      <c r="ND93" s="12"/>
      <c r="NE93" s="12"/>
      <c r="NF93" s="12"/>
      <c r="NG93" s="12"/>
      <c r="NH93" s="12"/>
      <c r="NI93" s="12"/>
      <c r="NJ93" s="12"/>
      <c r="NK93" s="12"/>
      <c r="NL93" s="12"/>
      <c r="NM93" s="12"/>
      <c r="NN93" s="12"/>
      <c r="NO93" s="12"/>
      <c r="NP93" s="12"/>
      <c r="NQ93" s="12"/>
      <c r="NR93" s="12"/>
      <c r="NS93" s="12"/>
      <c r="NT93" s="12"/>
      <c r="NU93" s="12"/>
      <c r="NV93" s="12"/>
      <c r="NW93" s="12"/>
      <c r="NX93" s="12"/>
      <c r="NY93" s="12"/>
      <c r="NZ93" s="12"/>
      <c r="OA93" s="12"/>
      <c r="OB93" s="12"/>
      <c r="OC93" s="12"/>
      <c r="OD93" s="12"/>
      <c r="OE93" s="12"/>
      <c r="OF93" s="12"/>
      <c r="OG93" s="12"/>
      <c r="OH93" s="12"/>
      <c r="OI93" s="12"/>
      <c r="OJ93" s="12"/>
      <c r="OK93" s="12"/>
      <c r="OL93" s="12"/>
      <c r="OM93" s="12"/>
      <c r="ON93" s="12"/>
      <c r="OO93" s="12"/>
      <c r="OP93" s="12"/>
      <c r="OQ93" s="12"/>
      <c r="OR93" s="12"/>
      <c r="OS93" s="12"/>
      <c r="OT93" s="12"/>
      <c r="OU93" s="12"/>
      <c r="OV93" s="12"/>
      <c r="OW93" s="12"/>
      <c r="OX93" s="12"/>
      <c r="OY93" s="12"/>
      <c r="OZ93" s="12"/>
      <c r="PA93" s="12"/>
      <c r="PB93" s="12"/>
      <c r="PC93" s="12"/>
      <c r="PD93" s="12"/>
      <c r="PE93" s="12"/>
      <c r="PF93" s="12"/>
      <c r="PG93" s="12"/>
      <c r="PH93" s="12"/>
      <c r="PI93" s="12"/>
      <c r="PJ93" s="12"/>
      <c r="PK93" s="12"/>
      <c r="PL93" s="12"/>
      <c r="PM93" s="12"/>
      <c r="PN93" s="12"/>
      <c r="PO93" s="12"/>
      <c r="PP93" s="12"/>
      <c r="PQ93" s="12"/>
      <c r="PR93" s="12"/>
      <c r="PS93" s="12"/>
      <c r="PT93" s="12"/>
      <c r="PU93" s="12"/>
      <c r="PV93" s="12"/>
      <c r="PW93" s="12"/>
      <c r="PX93" s="12"/>
      <c r="PY93" s="12"/>
      <c r="PZ93" s="12"/>
      <c r="QA93" s="12"/>
      <c r="QB93" s="12"/>
      <c r="QC93" s="12"/>
      <c r="QD93" s="12"/>
      <c r="QE93" s="12"/>
      <c r="QF93" s="12"/>
      <c r="QG93" s="12"/>
      <c r="QH93" s="12"/>
      <c r="QI93" s="12"/>
      <c r="QJ93" s="12"/>
      <c r="QK93" s="12"/>
      <c r="QL93" s="12"/>
      <c r="QM93" s="12"/>
      <c r="QN93" s="12"/>
      <c r="QO93" s="12"/>
      <c r="QP93" s="12"/>
      <c r="QQ93" s="12"/>
      <c r="QR93" s="12"/>
      <c r="QS93" s="12"/>
      <c r="QT93" s="12"/>
      <c r="QU93" s="12"/>
      <c r="QV93" s="12"/>
      <c r="QW93" s="12"/>
      <c r="QX93" s="12"/>
      <c r="QY93" s="12"/>
      <c r="QZ93" s="12"/>
      <c r="RA93" s="12"/>
      <c r="RB93" s="12"/>
      <c r="RC93" s="12"/>
      <c r="RD93" s="12"/>
      <c r="RE93" s="12"/>
      <c r="RF93" s="12"/>
      <c r="RG93" s="12"/>
      <c r="RH93" s="12"/>
      <c r="RI93" s="12"/>
      <c r="RJ93" s="12"/>
      <c r="RK93" s="12"/>
      <c r="RL93" s="12"/>
      <c r="RM93" s="12"/>
      <c r="RN93" s="12"/>
      <c r="RO93" s="12"/>
      <c r="RP93" s="12"/>
      <c r="RQ93" s="12"/>
      <c r="RR93" s="12"/>
      <c r="RS93" s="12"/>
      <c r="RT93" s="12"/>
      <c r="RU93" s="12"/>
      <c r="RV93" s="12"/>
      <c r="RW93" s="12"/>
      <c r="RX93" s="12"/>
      <c r="RY93" s="12"/>
      <c r="RZ93" s="12"/>
      <c r="SA93" s="12"/>
      <c r="SB93" s="12"/>
      <c r="SC93" s="12"/>
      <c r="SD93" s="12"/>
      <c r="SE93" s="12"/>
      <c r="SF93" s="12"/>
      <c r="SG93" s="12"/>
      <c r="SH93" s="12"/>
      <c r="SI93" s="12"/>
      <c r="SJ93" s="12"/>
      <c r="SK93" s="12"/>
      <c r="SL93" s="12"/>
      <c r="SM93" s="12"/>
      <c r="SN93" s="12"/>
      <c r="SO93" s="12"/>
      <c r="SP93" s="12"/>
      <c r="SQ93" s="12"/>
      <c r="SR93" s="12"/>
      <c r="SS93" s="12"/>
      <c r="ST93" s="12"/>
      <c r="SU93" s="12"/>
      <c r="SV93" s="12"/>
      <c r="SW93" s="12"/>
      <c r="SX93" s="12"/>
      <c r="SY93" s="12"/>
      <c r="SZ93" s="12"/>
      <c r="TA93" s="12"/>
      <c r="TB93" s="12"/>
      <c r="TC93" s="12"/>
      <c r="TD93" s="12"/>
      <c r="TE93" s="12"/>
      <c r="TF93" s="12"/>
      <c r="TG93" s="12"/>
      <c r="TH93" s="12"/>
      <c r="TI93" s="12"/>
      <c r="TJ93" s="12"/>
      <c r="TK93" s="12"/>
      <c r="TL93" s="12"/>
      <c r="TM93" s="12"/>
      <c r="TN93" s="12"/>
      <c r="TO93" s="12"/>
      <c r="TP93" s="12"/>
    </row>
    <row r="94" spans="1:536" ht="99.9" customHeight="1" x14ac:dyDescent="0.3">
      <c r="A94" s="9" t="s">
        <v>206</v>
      </c>
      <c r="B94" s="8" t="s">
        <v>252</v>
      </c>
      <c r="C94" s="9" t="s">
        <v>18</v>
      </c>
      <c r="D94" s="10" t="s">
        <v>856</v>
      </c>
      <c r="E94" s="10" t="s">
        <v>253</v>
      </c>
      <c r="F94" s="10" t="s">
        <v>131</v>
      </c>
      <c r="G94" s="11">
        <v>150000000</v>
      </c>
      <c r="H94" s="18" t="s">
        <v>170</v>
      </c>
      <c r="I94" s="18" t="s">
        <v>203</v>
      </c>
      <c r="J94" s="18" t="s">
        <v>209</v>
      </c>
      <c r="K94" s="19" t="s">
        <v>32</v>
      </c>
      <c r="L94" s="18" t="s">
        <v>62</v>
      </c>
      <c r="M94" s="24"/>
      <c r="N94" s="18" t="s">
        <v>68</v>
      </c>
      <c r="O94" s="10"/>
    </row>
    <row r="95" spans="1:536" ht="99.9" customHeight="1" x14ac:dyDescent="0.3">
      <c r="A95" s="9" t="s">
        <v>206</v>
      </c>
      <c r="B95" s="8" t="s">
        <v>236</v>
      </c>
      <c r="C95" s="9" t="s">
        <v>18</v>
      </c>
      <c r="D95" s="10" t="s">
        <v>237</v>
      </c>
      <c r="E95" s="10" t="s">
        <v>238</v>
      </c>
      <c r="F95" s="10" t="s">
        <v>100</v>
      </c>
      <c r="G95" s="11">
        <v>20000000</v>
      </c>
      <c r="H95" s="18" t="s">
        <v>170</v>
      </c>
      <c r="I95" s="18" t="s">
        <v>203</v>
      </c>
      <c r="J95" s="18" t="s">
        <v>209</v>
      </c>
      <c r="K95" s="26" t="s">
        <v>28</v>
      </c>
      <c r="L95" s="18" t="s">
        <v>49</v>
      </c>
      <c r="M95" s="24">
        <v>9722760.7599999998</v>
      </c>
      <c r="N95" s="18"/>
      <c r="O95" s="10" t="s">
        <v>239</v>
      </c>
    </row>
    <row r="96" spans="1:536" ht="99.9" customHeight="1" x14ac:dyDescent="0.3">
      <c r="A96" s="9" t="s">
        <v>206</v>
      </c>
      <c r="B96" s="8" t="s">
        <v>293</v>
      </c>
      <c r="C96" s="9" t="s">
        <v>18</v>
      </c>
      <c r="D96" s="10" t="s">
        <v>294</v>
      </c>
      <c r="E96" s="10" t="s">
        <v>295</v>
      </c>
      <c r="F96" s="10" t="s">
        <v>95</v>
      </c>
      <c r="G96" s="11">
        <v>131000000</v>
      </c>
      <c r="H96" s="18" t="s">
        <v>170</v>
      </c>
      <c r="I96" s="18" t="s">
        <v>203</v>
      </c>
      <c r="J96" s="18" t="s">
        <v>209</v>
      </c>
      <c r="K96" s="23" t="s">
        <v>22</v>
      </c>
      <c r="L96" s="18"/>
      <c r="M96" s="24"/>
      <c r="N96" s="22"/>
      <c r="O96" s="10" t="s">
        <v>814</v>
      </c>
    </row>
    <row r="97" spans="1:15" s="16" customFormat="1" ht="99.9" customHeight="1" x14ac:dyDescent="0.3">
      <c r="A97" s="9" t="s">
        <v>206</v>
      </c>
      <c r="B97" s="8" t="s">
        <v>720</v>
      </c>
      <c r="C97" s="9" t="s">
        <v>18</v>
      </c>
      <c r="D97" s="10" t="s">
        <v>779</v>
      </c>
      <c r="E97" s="10" t="s">
        <v>666</v>
      </c>
      <c r="F97" s="10" t="s">
        <v>53</v>
      </c>
      <c r="G97" s="51">
        <v>1391750</v>
      </c>
      <c r="H97" s="17" t="s">
        <v>170</v>
      </c>
      <c r="I97" s="17" t="s">
        <v>203</v>
      </c>
      <c r="J97" s="17" t="s">
        <v>209</v>
      </c>
      <c r="K97" s="26" t="s">
        <v>28</v>
      </c>
      <c r="L97" s="18" t="s">
        <v>721</v>
      </c>
      <c r="M97" s="51">
        <v>835050</v>
      </c>
      <c r="N97" s="18"/>
      <c r="O97" s="10"/>
    </row>
    <row r="98" spans="1:15" ht="99.9" customHeight="1" x14ac:dyDescent="0.3">
      <c r="A98" s="9" t="s">
        <v>206</v>
      </c>
      <c r="B98" s="8" t="s">
        <v>724</v>
      </c>
      <c r="C98" s="9" t="s">
        <v>18</v>
      </c>
      <c r="D98" s="10" t="s">
        <v>779</v>
      </c>
      <c r="E98" s="10" t="s">
        <v>725</v>
      </c>
      <c r="F98" s="10" t="s">
        <v>100</v>
      </c>
      <c r="G98" s="51">
        <v>1323922</v>
      </c>
      <c r="H98" s="17" t="s">
        <v>170</v>
      </c>
      <c r="I98" s="17" t="s">
        <v>203</v>
      </c>
      <c r="J98" s="17" t="s">
        <v>209</v>
      </c>
      <c r="K98" s="26" t="s">
        <v>28</v>
      </c>
      <c r="L98" s="18" t="s">
        <v>721</v>
      </c>
      <c r="M98" s="51">
        <v>586404</v>
      </c>
      <c r="N98" s="18"/>
      <c r="O98" s="10"/>
    </row>
    <row r="99" spans="1:15" ht="99.9" customHeight="1" x14ac:dyDescent="0.3">
      <c r="A99" s="9" t="s">
        <v>206</v>
      </c>
      <c r="B99" s="8" t="s">
        <v>722</v>
      </c>
      <c r="C99" s="9" t="s">
        <v>18</v>
      </c>
      <c r="D99" s="10" t="s">
        <v>779</v>
      </c>
      <c r="E99" s="10" t="s">
        <v>723</v>
      </c>
      <c r="F99" s="10" t="s">
        <v>53</v>
      </c>
      <c r="G99" s="51">
        <v>2104300</v>
      </c>
      <c r="H99" s="17" t="s">
        <v>170</v>
      </c>
      <c r="I99" s="17" t="s">
        <v>203</v>
      </c>
      <c r="J99" s="17" t="s">
        <v>209</v>
      </c>
      <c r="K99" s="26" t="s">
        <v>28</v>
      </c>
      <c r="L99" s="18" t="s">
        <v>721</v>
      </c>
      <c r="M99" s="51">
        <v>1262580</v>
      </c>
      <c r="N99" s="18"/>
      <c r="O99" s="10"/>
    </row>
    <row r="100" spans="1:15" s="31" customFormat="1" ht="99.9" customHeight="1" x14ac:dyDescent="0.3">
      <c r="A100" s="9" t="s">
        <v>206</v>
      </c>
      <c r="B100" s="8" t="s">
        <v>299</v>
      </c>
      <c r="C100" s="9" t="s">
        <v>18</v>
      </c>
      <c r="D100" s="10" t="s">
        <v>300</v>
      </c>
      <c r="E100" s="10"/>
      <c r="F100" s="10" t="s">
        <v>53</v>
      </c>
      <c r="G100" s="11">
        <v>96000000</v>
      </c>
      <c r="H100" s="18" t="s">
        <v>170</v>
      </c>
      <c r="I100" s="18" t="s">
        <v>203</v>
      </c>
      <c r="J100" s="18" t="s">
        <v>209</v>
      </c>
      <c r="K100" s="23" t="s">
        <v>22</v>
      </c>
      <c r="L100" s="18"/>
      <c r="M100" s="24"/>
      <c r="N100" s="22"/>
      <c r="O100" s="10" t="s">
        <v>815</v>
      </c>
    </row>
    <row r="101" spans="1:15" ht="99.9" customHeight="1" x14ac:dyDescent="0.3">
      <c r="A101" s="9" t="s">
        <v>206</v>
      </c>
      <c r="B101" s="8" t="s">
        <v>260</v>
      </c>
      <c r="C101" s="9" t="s">
        <v>18</v>
      </c>
      <c r="D101" s="10" t="s">
        <v>261</v>
      </c>
      <c r="E101" s="10" t="s">
        <v>53</v>
      </c>
      <c r="F101" s="10" t="s">
        <v>53</v>
      </c>
      <c r="G101" s="11">
        <v>80000000</v>
      </c>
      <c r="H101" s="18" t="s">
        <v>170</v>
      </c>
      <c r="I101" s="18" t="s">
        <v>203</v>
      </c>
      <c r="J101" s="18" t="s">
        <v>209</v>
      </c>
      <c r="K101" s="19" t="s">
        <v>32</v>
      </c>
      <c r="L101" s="18"/>
      <c r="M101" s="24"/>
      <c r="N101" s="18"/>
      <c r="O101" s="10" t="s">
        <v>875</v>
      </c>
    </row>
    <row r="102" spans="1:15" ht="99.9" customHeight="1" x14ac:dyDescent="0.3">
      <c r="A102" s="33" t="s">
        <v>44</v>
      </c>
      <c r="B102" s="34" t="s">
        <v>350</v>
      </c>
      <c r="C102" s="33" t="s">
        <v>18</v>
      </c>
      <c r="D102" s="35" t="s">
        <v>351</v>
      </c>
      <c r="E102" s="35" t="s">
        <v>352</v>
      </c>
      <c r="F102" s="35" t="s">
        <v>309</v>
      </c>
      <c r="G102" s="36"/>
      <c r="H102" s="17" t="s">
        <v>170</v>
      </c>
      <c r="I102" s="17" t="s">
        <v>314</v>
      </c>
      <c r="J102" s="17" t="s">
        <v>315</v>
      </c>
      <c r="K102" s="23" t="s">
        <v>22</v>
      </c>
      <c r="L102" s="17"/>
      <c r="M102" s="42"/>
      <c r="N102" s="44"/>
      <c r="O102" s="35"/>
    </row>
    <row r="103" spans="1:15" s="31" customFormat="1" ht="99.9" customHeight="1" x14ac:dyDescent="0.3">
      <c r="A103" s="33" t="s">
        <v>44</v>
      </c>
      <c r="B103" s="34" t="s">
        <v>344</v>
      </c>
      <c r="C103" s="33" t="s">
        <v>330</v>
      </c>
      <c r="D103" s="35" t="s">
        <v>345</v>
      </c>
      <c r="E103" s="35" t="s">
        <v>53</v>
      </c>
      <c r="F103" s="35" t="s">
        <v>53</v>
      </c>
      <c r="G103" s="36">
        <v>25000000</v>
      </c>
      <c r="H103" s="17" t="s">
        <v>170</v>
      </c>
      <c r="I103" s="17" t="s">
        <v>314</v>
      </c>
      <c r="J103" s="17" t="s">
        <v>315</v>
      </c>
      <c r="K103" s="23" t="s">
        <v>22</v>
      </c>
      <c r="L103" s="17"/>
      <c r="M103" s="42"/>
      <c r="N103" s="44"/>
      <c r="O103" s="35"/>
    </row>
    <row r="104" spans="1:15" s="52" customFormat="1" ht="99.9" customHeight="1" x14ac:dyDescent="0.3">
      <c r="A104" s="33" t="s">
        <v>44</v>
      </c>
      <c r="B104" s="34" t="s">
        <v>326</v>
      </c>
      <c r="C104" s="33" t="s">
        <v>327</v>
      </c>
      <c r="D104" s="35" t="s">
        <v>328</v>
      </c>
      <c r="E104" s="35" t="s">
        <v>131</v>
      </c>
      <c r="F104" s="35" t="s">
        <v>131</v>
      </c>
      <c r="G104" s="36">
        <v>45000000</v>
      </c>
      <c r="H104" s="17" t="s">
        <v>170</v>
      </c>
      <c r="I104" s="17" t="s">
        <v>314</v>
      </c>
      <c r="J104" s="17" t="s">
        <v>315</v>
      </c>
      <c r="K104" s="26" t="s">
        <v>28</v>
      </c>
      <c r="L104" s="17" t="s">
        <v>62</v>
      </c>
      <c r="M104" s="42">
        <v>33100880.789999999</v>
      </c>
      <c r="N104" s="35"/>
      <c r="O104" s="35"/>
    </row>
    <row r="105" spans="1:15" s="31" customFormat="1" ht="99.9" customHeight="1" x14ac:dyDescent="0.3">
      <c r="A105" s="33" t="s">
        <v>44</v>
      </c>
      <c r="B105" s="34" t="s">
        <v>334</v>
      </c>
      <c r="C105" s="33" t="s">
        <v>335</v>
      </c>
      <c r="D105" s="35" t="s">
        <v>857</v>
      </c>
      <c r="E105" s="35" t="s">
        <v>86</v>
      </c>
      <c r="F105" s="35" t="s">
        <v>86</v>
      </c>
      <c r="G105" s="36">
        <v>60000000</v>
      </c>
      <c r="H105" s="17" t="s">
        <v>170</v>
      </c>
      <c r="I105" s="17" t="s">
        <v>314</v>
      </c>
      <c r="J105" s="17" t="s">
        <v>315</v>
      </c>
      <c r="K105" s="19" t="s">
        <v>32</v>
      </c>
      <c r="L105" s="17" t="s">
        <v>62</v>
      </c>
      <c r="M105" s="42"/>
      <c r="N105" s="53" t="s">
        <v>318</v>
      </c>
      <c r="O105" s="35"/>
    </row>
    <row r="106" spans="1:15" ht="99.9" customHeight="1" x14ac:dyDescent="0.3">
      <c r="A106" s="9" t="s">
        <v>44</v>
      </c>
      <c r="B106" s="54" t="s">
        <v>319</v>
      </c>
      <c r="C106" s="9" t="s">
        <v>18</v>
      </c>
      <c r="D106" s="8" t="s">
        <v>320</v>
      </c>
      <c r="E106" s="10" t="s">
        <v>53</v>
      </c>
      <c r="F106" s="10" t="s">
        <v>53</v>
      </c>
      <c r="G106" s="11">
        <v>78485313.450000003</v>
      </c>
      <c r="H106" s="18" t="s">
        <v>170</v>
      </c>
      <c r="I106" s="18" t="s">
        <v>314</v>
      </c>
      <c r="J106" s="18" t="s">
        <v>315</v>
      </c>
      <c r="K106" s="32" t="s">
        <v>164</v>
      </c>
      <c r="L106" s="18" t="s">
        <v>49</v>
      </c>
      <c r="M106" s="24">
        <v>34012528.630000003</v>
      </c>
      <c r="N106" s="10"/>
      <c r="O106" s="10"/>
    </row>
    <row r="107" spans="1:15" s="31" customFormat="1" ht="99.9" customHeight="1" x14ac:dyDescent="0.3">
      <c r="A107" s="9" t="s">
        <v>44</v>
      </c>
      <c r="B107" s="54" t="s">
        <v>316</v>
      </c>
      <c r="C107" s="9" t="s">
        <v>18</v>
      </c>
      <c r="D107" s="8" t="s">
        <v>317</v>
      </c>
      <c r="E107" s="10" t="s">
        <v>53</v>
      </c>
      <c r="F107" s="10" t="s">
        <v>53</v>
      </c>
      <c r="G107" s="11">
        <v>232957082.33000001</v>
      </c>
      <c r="H107" s="18" t="s">
        <v>170</v>
      </c>
      <c r="I107" s="18" t="s">
        <v>314</v>
      </c>
      <c r="J107" s="18" t="s">
        <v>315</v>
      </c>
      <c r="K107" s="26" t="s">
        <v>28</v>
      </c>
      <c r="L107" s="18" t="s">
        <v>62</v>
      </c>
      <c r="M107" s="24">
        <v>179038461.53999999</v>
      </c>
      <c r="N107" s="18" t="s">
        <v>318</v>
      </c>
      <c r="O107" s="10"/>
    </row>
    <row r="108" spans="1:15" s="31" customFormat="1" ht="99.9" customHeight="1" x14ac:dyDescent="0.3">
      <c r="A108" s="9" t="s">
        <v>44</v>
      </c>
      <c r="B108" s="54" t="s">
        <v>312</v>
      </c>
      <c r="C108" s="9" t="s">
        <v>18</v>
      </c>
      <c r="D108" s="8" t="s">
        <v>313</v>
      </c>
      <c r="E108" s="10" t="s">
        <v>53</v>
      </c>
      <c r="F108" s="10" t="s">
        <v>53</v>
      </c>
      <c r="G108" s="11">
        <v>217380150.34999999</v>
      </c>
      <c r="H108" s="18" t="s">
        <v>170</v>
      </c>
      <c r="I108" s="18" t="s">
        <v>314</v>
      </c>
      <c r="J108" s="18" t="s">
        <v>315</v>
      </c>
      <c r="K108" s="26" t="s">
        <v>28</v>
      </c>
      <c r="L108" s="18" t="s">
        <v>49</v>
      </c>
      <c r="M108" s="24">
        <v>159484103.50999999</v>
      </c>
      <c r="N108" s="10"/>
      <c r="O108" s="10"/>
    </row>
    <row r="109" spans="1:15" s="31" customFormat="1" ht="99.9" customHeight="1" x14ac:dyDescent="0.3">
      <c r="A109" s="9" t="s">
        <v>44</v>
      </c>
      <c r="B109" s="54" t="s">
        <v>324</v>
      </c>
      <c r="C109" s="9" t="s">
        <v>18</v>
      </c>
      <c r="D109" s="10" t="s">
        <v>325</v>
      </c>
      <c r="E109" s="10" t="s">
        <v>53</v>
      </c>
      <c r="F109" s="10" t="s">
        <v>53</v>
      </c>
      <c r="G109" s="55">
        <v>49705172.549999997</v>
      </c>
      <c r="H109" s="18" t="s">
        <v>170</v>
      </c>
      <c r="I109" s="18" t="s">
        <v>314</v>
      </c>
      <c r="J109" s="18" t="s">
        <v>315</v>
      </c>
      <c r="K109" s="26" t="s">
        <v>28</v>
      </c>
      <c r="L109" s="18" t="s">
        <v>62</v>
      </c>
      <c r="M109" s="24">
        <v>25832834.5</v>
      </c>
      <c r="N109" s="18"/>
      <c r="O109" s="10"/>
    </row>
    <row r="110" spans="1:15" s="31" customFormat="1" ht="99.9" customHeight="1" x14ac:dyDescent="0.3">
      <c r="A110" s="33" t="s">
        <v>44</v>
      </c>
      <c r="B110" s="34" t="s">
        <v>321</v>
      </c>
      <c r="C110" s="33" t="s">
        <v>322</v>
      </c>
      <c r="D110" s="35" t="s">
        <v>323</v>
      </c>
      <c r="E110" s="35" t="s">
        <v>53</v>
      </c>
      <c r="F110" s="35" t="s">
        <v>53</v>
      </c>
      <c r="G110" s="36">
        <v>42865638.240000002</v>
      </c>
      <c r="H110" s="17" t="s">
        <v>170</v>
      </c>
      <c r="I110" s="17" t="s">
        <v>314</v>
      </c>
      <c r="J110" s="17" t="s">
        <v>315</v>
      </c>
      <c r="K110" s="26" t="s">
        <v>28</v>
      </c>
      <c r="L110" s="17" t="s">
        <v>62</v>
      </c>
      <c r="M110" s="42">
        <v>37970258.960000001</v>
      </c>
      <c r="N110" s="44"/>
      <c r="O110" s="35"/>
    </row>
    <row r="111" spans="1:15" s="31" customFormat="1" ht="99.9" customHeight="1" x14ac:dyDescent="0.3">
      <c r="A111" s="33" t="s">
        <v>44</v>
      </c>
      <c r="B111" s="34" t="s">
        <v>339</v>
      </c>
      <c r="C111" s="33" t="s">
        <v>340</v>
      </c>
      <c r="D111" s="35" t="s">
        <v>341</v>
      </c>
      <c r="E111" s="35" t="s">
        <v>100</v>
      </c>
      <c r="F111" s="35" t="s">
        <v>100</v>
      </c>
      <c r="G111" s="36">
        <v>30000000</v>
      </c>
      <c r="H111" s="17" t="s">
        <v>170</v>
      </c>
      <c r="I111" s="17" t="s">
        <v>314</v>
      </c>
      <c r="J111" s="17" t="s">
        <v>315</v>
      </c>
      <c r="K111" s="23" t="s">
        <v>22</v>
      </c>
      <c r="L111" s="17"/>
      <c r="M111" s="42"/>
      <c r="N111" s="44"/>
      <c r="O111" s="35"/>
    </row>
    <row r="112" spans="1:15" ht="99.9" customHeight="1" x14ac:dyDescent="0.3">
      <c r="A112" s="33" t="s">
        <v>44</v>
      </c>
      <c r="B112" s="34" t="s">
        <v>332</v>
      </c>
      <c r="C112" s="33" t="s">
        <v>333</v>
      </c>
      <c r="D112" s="35" t="s">
        <v>858</v>
      </c>
      <c r="E112" s="35" t="s">
        <v>100</v>
      </c>
      <c r="F112" s="35" t="s">
        <v>100</v>
      </c>
      <c r="G112" s="36">
        <v>254000000</v>
      </c>
      <c r="H112" s="17" t="s">
        <v>170</v>
      </c>
      <c r="I112" s="17" t="s">
        <v>314</v>
      </c>
      <c r="J112" s="17" t="s">
        <v>315</v>
      </c>
      <c r="K112" s="19" t="s">
        <v>32</v>
      </c>
      <c r="L112" s="17"/>
      <c r="M112" s="42"/>
      <c r="N112" s="17"/>
      <c r="O112" s="35"/>
    </row>
    <row r="113" spans="1:15" ht="99.9" customHeight="1" x14ac:dyDescent="0.3">
      <c r="A113" s="33" t="s">
        <v>44</v>
      </c>
      <c r="B113" s="34" t="s">
        <v>346</v>
      </c>
      <c r="C113" s="33" t="s">
        <v>347</v>
      </c>
      <c r="D113" s="35" t="s">
        <v>348</v>
      </c>
      <c r="E113" s="35" t="s">
        <v>349</v>
      </c>
      <c r="F113" s="35" t="s">
        <v>190</v>
      </c>
      <c r="G113" s="36">
        <v>15000000</v>
      </c>
      <c r="H113" s="17" t="s">
        <v>170</v>
      </c>
      <c r="I113" s="17" t="s">
        <v>314</v>
      </c>
      <c r="J113" s="17" t="s">
        <v>315</v>
      </c>
      <c r="K113" s="23" t="s">
        <v>22</v>
      </c>
      <c r="L113" s="17"/>
      <c r="M113" s="42"/>
      <c r="N113" s="17"/>
      <c r="O113" s="35"/>
    </row>
    <row r="114" spans="1:15" ht="99.9" customHeight="1" x14ac:dyDescent="0.3">
      <c r="A114" s="9" t="s">
        <v>44</v>
      </c>
      <c r="B114" s="8" t="s">
        <v>329</v>
      </c>
      <c r="C114" s="9" t="s">
        <v>330</v>
      </c>
      <c r="D114" s="10" t="s">
        <v>331</v>
      </c>
      <c r="E114" s="10" t="s">
        <v>53</v>
      </c>
      <c r="F114" s="10" t="s">
        <v>53</v>
      </c>
      <c r="G114" s="11">
        <v>257000000</v>
      </c>
      <c r="H114" s="18" t="s">
        <v>170</v>
      </c>
      <c r="I114" s="18" t="s">
        <v>314</v>
      </c>
      <c r="J114" s="18" t="s">
        <v>315</v>
      </c>
      <c r="K114" s="19" t="s">
        <v>32</v>
      </c>
      <c r="L114" s="18"/>
      <c r="M114" s="24"/>
      <c r="N114" s="22"/>
      <c r="O114" s="10"/>
    </row>
    <row r="115" spans="1:15" ht="99.9" customHeight="1" x14ac:dyDescent="0.3">
      <c r="A115" s="9" t="s">
        <v>44</v>
      </c>
      <c r="B115" s="8" t="s">
        <v>336</v>
      </c>
      <c r="C115" s="9" t="s">
        <v>337</v>
      </c>
      <c r="D115" s="10" t="s">
        <v>338</v>
      </c>
      <c r="E115" s="10" t="s">
        <v>53</v>
      </c>
      <c r="F115" s="10" t="s">
        <v>53</v>
      </c>
      <c r="G115" s="11">
        <v>50000000</v>
      </c>
      <c r="H115" s="18" t="s">
        <v>170</v>
      </c>
      <c r="I115" s="18" t="s">
        <v>314</v>
      </c>
      <c r="J115" s="18" t="s">
        <v>315</v>
      </c>
      <c r="K115" s="23" t="s">
        <v>22</v>
      </c>
      <c r="L115" s="18"/>
      <c r="M115" s="24"/>
      <c r="N115" s="22"/>
      <c r="O115" s="10"/>
    </row>
    <row r="116" spans="1:15" ht="99.9" customHeight="1" x14ac:dyDescent="0.3">
      <c r="A116" s="33" t="s">
        <v>44</v>
      </c>
      <c r="B116" s="34" t="s">
        <v>342</v>
      </c>
      <c r="C116" s="33" t="s">
        <v>330</v>
      </c>
      <c r="D116" s="35" t="s">
        <v>343</v>
      </c>
      <c r="E116" s="35" t="s">
        <v>53</v>
      </c>
      <c r="F116" s="35" t="s">
        <v>53</v>
      </c>
      <c r="G116" s="36">
        <v>50000000</v>
      </c>
      <c r="H116" s="17" t="s">
        <v>170</v>
      </c>
      <c r="I116" s="17" t="s">
        <v>314</v>
      </c>
      <c r="J116" s="17" t="s">
        <v>315</v>
      </c>
      <c r="K116" s="23" t="s">
        <v>22</v>
      </c>
      <c r="L116" s="17"/>
      <c r="M116" s="42"/>
      <c r="N116" s="44"/>
      <c r="O116" s="35"/>
    </row>
    <row r="117" spans="1:15" ht="99.9" customHeight="1" x14ac:dyDescent="0.3">
      <c r="A117" s="9" t="s">
        <v>353</v>
      </c>
      <c r="B117" s="8" t="s">
        <v>364</v>
      </c>
      <c r="C117" s="9" t="s">
        <v>18</v>
      </c>
      <c r="D117" s="10" t="s">
        <v>365</v>
      </c>
      <c r="E117" s="10" t="s">
        <v>356</v>
      </c>
      <c r="F117" s="10" t="s">
        <v>135</v>
      </c>
      <c r="G117" s="28">
        <v>589791000</v>
      </c>
      <c r="H117" s="18" t="s">
        <v>357</v>
      </c>
      <c r="I117" s="18" t="s">
        <v>358</v>
      </c>
      <c r="J117" s="18" t="s">
        <v>359</v>
      </c>
      <c r="K117" s="19" t="s">
        <v>32</v>
      </c>
      <c r="L117" s="18" t="s">
        <v>178</v>
      </c>
      <c r="M117" s="24">
        <v>589791000</v>
      </c>
      <c r="N117" s="18" t="s">
        <v>179</v>
      </c>
      <c r="O117" s="10"/>
    </row>
    <row r="118" spans="1:15" ht="99.9" customHeight="1" x14ac:dyDescent="0.3">
      <c r="A118" s="9" t="s">
        <v>353</v>
      </c>
      <c r="B118" s="8" t="s">
        <v>354</v>
      </c>
      <c r="C118" s="9" t="s">
        <v>18</v>
      </c>
      <c r="D118" s="10" t="s">
        <v>355</v>
      </c>
      <c r="E118" s="10" t="s">
        <v>356</v>
      </c>
      <c r="F118" s="10" t="s">
        <v>135</v>
      </c>
      <c r="G118" s="28">
        <v>880000000</v>
      </c>
      <c r="H118" s="18" t="s">
        <v>357</v>
      </c>
      <c r="I118" s="18" t="s">
        <v>358</v>
      </c>
      <c r="J118" s="18" t="s">
        <v>359</v>
      </c>
      <c r="K118" s="32" t="s">
        <v>164</v>
      </c>
      <c r="L118" s="18" t="s">
        <v>178</v>
      </c>
      <c r="M118" s="24">
        <v>409694500</v>
      </c>
      <c r="N118" s="18" t="s">
        <v>179</v>
      </c>
      <c r="O118" s="10" t="s">
        <v>770</v>
      </c>
    </row>
    <row r="119" spans="1:15" ht="99.9" customHeight="1" x14ac:dyDescent="0.3">
      <c r="A119" s="9" t="s">
        <v>353</v>
      </c>
      <c r="B119" s="8" t="s">
        <v>360</v>
      </c>
      <c r="C119" s="9" t="s">
        <v>18</v>
      </c>
      <c r="D119" s="10" t="s">
        <v>361</v>
      </c>
      <c r="E119" s="10" t="s">
        <v>256</v>
      </c>
      <c r="F119" s="10" t="s">
        <v>81</v>
      </c>
      <c r="G119" s="28">
        <v>838797000</v>
      </c>
      <c r="H119" s="18" t="s">
        <v>357</v>
      </c>
      <c r="I119" s="18" t="s">
        <v>358</v>
      </c>
      <c r="J119" s="18" t="s">
        <v>359</v>
      </c>
      <c r="K119" s="26" t="s">
        <v>28</v>
      </c>
      <c r="L119" s="18" t="s">
        <v>178</v>
      </c>
      <c r="M119" s="24">
        <v>838797000</v>
      </c>
      <c r="N119" s="18" t="s">
        <v>179</v>
      </c>
      <c r="O119" s="10"/>
    </row>
    <row r="120" spans="1:15" ht="99.9" customHeight="1" x14ac:dyDescent="0.3">
      <c r="A120" s="9" t="s">
        <v>353</v>
      </c>
      <c r="B120" s="8" t="s">
        <v>362</v>
      </c>
      <c r="C120" s="9" t="s">
        <v>18</v>
      </c>
      <c r="D120" s="10" t="s">
        <v>363</v>
      </c>
      <c r="E120" s="10" t="s">
        <v>356</v>
      </c>
      <c r="F120" s="10" t="s">
        <v>135</v>
      </c>
      <c r="G120" s="28">
        <v>631474000</v>
      </c>
      <c r="H120" s="18" t="s">
        <v>357</v>
      </c>
      <c r="I120" s="18" t="s">
        <v>358</v>
      </c>
      <c r="J120" s="18" t="s">
        <v>359</v>
      </c>
      <c r="K120" s="26" t="s">
        <v>28</v>
      </c>
      <c r="L120" s="18" t="s">
        <v>178</v>
      </c>
      <c r="M120" s="24">
        <v>625318000</v>
      </c>
      <c r="N120" s="18" t="s">
        <v>179</v>
      </c>
      <c r="O120" s="10"/>
    </row>
    <row r="121" spans="1:15" ht="99.9" customHeight="1" x14ac:dyDescent="0.3">
      <c r="A121" s="9" t="s">
        <v>353</v>
      </c>
      <c r="B121" s="8" t="s">
        <v>771</v>
      </c>
      <c r="C121" s="9" t="s">
        <v>18</v>
      </c>
      <c r="D121" s="10" t="s">
        <v>772</v>
      </c>
      <c r="E121" s="8" t="s">
        <v>256</v>
      </c>
      <c r="F121" s="8" t="s">
        <v>135</v>
      </c>
      <c r="G121" s="28">
        <v>185000000</v>
      </c>
      <c r="H121" s="18" t="s">
        <v>357</v>
      </c>
      <c r="I121" s="18" t="s">
        <v>358</v>
      </c>
      <c r="J121" s="18" t="s">
        <v>359</v>
      </c>
      <c r="K121" s="19" t="s">
        <v>32</v>
      </c>
      <c r="L121" s="18" t="s">
        <v>178</v>
      </c>
      <c r="M121" s="24">
        <v>185000000</v>
      </c>
      <c r="N121" s="18" t="s">
        <v>179</v>
      </c>
      <c r="O121" s="10"/>
    </row>
    <row r="122" spans="1:15" ht="99.9" customHeight="1" x14ac:dyDescent="0.3">
      <c r="A122" s="9" t="s">
        <v>353</v>
      </c>
      <c r="B122" s="8" t="s">
        <v>422</v>
      </c>
      <c r="C122" s="9" t="s">
        <v>18</v>
      </c>
      <c r="D122" s="10" t="s">
        <v>423</v>
      </c>
      <c r="E122" s="10" t="s">
        <v>424</v>
      </c>
      <c r="F122" s="10" t="s">
        <v>100</v>
      </c>
      <c r="G122" s="28">
        <v>230000000</v>
      </c>
      <c r="H122" s="18" t="s">
        <v>357</v>
      </c>
      <c r="I122" s="18" t="s">
        <v>358</v>
      </c>
      <c r="J122" s="56" t="s">
        <v>370</v>
      </c>
      <c r="K122" s="19" t="s">
        <v>32</v>
      </c>
      <c r="L122" s="18" t="s">
        <v>381</v>
      </c>
      <c r="M122" s="24"/>
      <c r="N122" s="18"/>
      <c r="O122" s="10"/>
    </row>
    <row r="123" spans="1:15" ht="99.9" customHeight="1" x14ac:dyDescent="0.3">
      <c r="A123" s="38" t="s">
        <v>353</v>
      </c>
      <c r="B123" s="30" t="s">
        <v>476</v>
      </c>
      <c r="C123" s="38" t="s">
        <v>18</v>
      </c>
      <c r="D123" s="30" t="s">
        <v>477</v>
      </c>
      <c r="E123" s="30" t="s">
        <v>90</v>
      </c>
      <c r="F123" s="30" t="s">
        <v>90</v>
      </c>
      <c r="G123" s="37">
        <v>3800000</v>
      </c>
      <c r="H123" s="30" t="s">
        <v>357</v>
      </c>
      <c r="I123" s="30" t="s">
        <v>358</v>
      </c>
      <c r="J123" s="56" t="s">
        <v>370</v>
      </c>
      <c r="K123" s="26" t="s">
        <v>28</v>
      </c>
      <c r="L123" s="30" t="s">
        <v>381</v>
      </c>
      <c r="M123" s="37" t="s">
        <v>427</v>
      </c>
      <c r="N123" s="30" t="s">
        <v>427</v>
      </c>
      <c r="O123" s="125" t="s">
        <v>427</v>
      </c>
    </row>
    <row r="124" spans="1:15" ht="99.9" customHeight="1" x14ac:dyDescent="0.3">
      <c r="A124" s="38" t="s">
        <v>353</v>
      </c>
      <c r="B124" s="30" t="s">
        <v>478</v>
      </c>
      <c r="C124" s="38" t="s">
        <v>18</v>
      </c>
      <c r="D124" s="30" t="s">
        <v>477</v>
      </c>
      <c r="E124" s="30" t="s">
        <v>479</v>
      </c>
      <c r="F124" s="30" t="s">
        <v>95</v>
      </c>
      <c r="G124" s="37">
        <v>5100000</v>
      </c>
      <c r="H124" s="30" t="s">
        <v>357</v>
      </c>
      <c r="I124" s="30" t="s">
        <v>358</v>
      </c>
      <c r="J124" s="56" t="s">
        <v>370</v>
      </c>
      <c r="K124" s="26" t="s">
        <v>28</v>
      </c>
      <c r="L124" s="30" t="s">
        <v>381</v>
      </c>
      <c r="M124" s="37" t="s">
        <v>427</v>
      </c>
      <c r="N124" s="30" t="s">
        <v>427</v>
      </c>
      <c r="O124" s="125" t="s">
        <v>427</v>
      </c>
    </row>
    <row r="125" spans="1:15" ht="99.9" customHeight="1" x14ac:dyDescent="0.3">
      <c r="A125" s="38" t="s">
        <v>353</v>
      </c>
      <c r="B125" s="57" t="s">
        <v>441</v>
      </c>
      <c r="C125" s="9" t="s">
        <v>18</v>
      </c>
      <c r="D125" s="30" t="s">
        <v>442</v>
      </c>
      <c r="E125" s="30" t="s">
        <v>443</v>
      </c>
      <c r="F125" s="30" t="s">
        <v>53</v>
      </c>
      <c r="G125" s="37">
        <v>67000000</v>
      </c>
      <c r="H125" s="30" t="s">
        <v>357</v>
      </c>
      <c r="I125" s="30" t="s">
        <v>358</v>
      </c>
      <c r="J125" s="56" t="s">
        <v>370</v>
      </c>
      <c r="K125" s="19" t="s">
        <v>444</v>
      </c>
      <c r="L125" s="30" t="s">
        <v>381</v>
      </c>
      <c r="M125" s="37" t="s">
        <v>427</v>
      </c>
      <c r="N125" s="30" t="s">
        <v>427</v>
      </c>
      <c r="O125" s="125" t="s">
        <v>427</v>
      </c>
    </row>
    <row r="126" spans="1:15" ht="99.9" customHeight="1" x14ac:dyDescent="0.3">
      <c r="A126" s="38" t="s">
        <v>353</v>
      </c>
      <c r="B126" s="30" t="s">
        <v>494</v>
      </c>
      <c r="C126" s="38" t="s">
        <v>18</v>
      </c>
      <c r="D126" s="30" t="s">
        <v>442</v>
      </c>
      <c r="E126" s="30" t="s">
        <v>495</v>
      </c>
      <c r="F126" s="30" t="s">
        <v>53</v>
      </c>
      <c r="G126" s="37">
        <v>20000000</v>
      </c>
      <c r="H126" s="30" t="s">
        <v>357</v>
      </c>
      <c r="I126" s="30" t="s">
        <v>358</v>
      </c>
      <c r="J126" s="56" t="s">
        <v>370</v>
      </c>
      <c r="K126" s="19" t="s">
        <v>32</v>
      </c>
      <c r="L126" s="30" t="s">
        <v>381</v>
      </c>
      <c r="M126" s="37" t="s">
        <v>427</v>
      </c>
      <c r="N126" s="30" t="s">
        <v>427</v>
      </c>
      <c r="O126" s="125"/>
    </row>
    <row r="127" spans="1:15" ht="99.9" customHeight="1" x14ac:dyDescent="0.3">
      <c r="A127" s="38" t="s">
        <v>353</v>
      </c>
      <c r="B127" s="30" t="s">
        <v>507</v>
      </c>
      <c r="C127" s="38" t="s">
        <v>18</v>
      </c>
      <c r="D127" s="30" t="s">
        <v>442</v>
      </c>
      <c r="E127" s="30" t="s">
        <v>67</v>
      </c>
      <c r="F127" s="30" t="s">
        <v>67</v>
      </c>
      <c r="G127" s="37">
        <v>14500000</v>
      </c>
      <c r="H127" s="30" t="s">
        <v>357</v>
      </c>
      <c r="I127" s="30" t="s">
        <v>358</v>
      </c>
      <c r="J127" s="56" t="s">
        <v>370</v>
      </c>
      <c r="K127" s="19" t="s">
        <v>32</v>
      </c>
      <c r="L127" s="30" t="s">
        <v>381</v>
      </c>
      <c r="M127" s="37" t="s">
        <v>427</v>
      </c>
      <c r="N127" s="30" t="s">
        <v>427</v>
      </c>
      <c r="O127" s="125"/>
    </row>
    <row r="128" spans="1:15" ht="99.9" customHeight="1" x14ac:dyDescent="0.3">
      <c r="A128" s="38" t="s">
        <v>353</v>
      </c>
      <c r="B128" s="30" t="s">
        <v>474</v>
      </c>
      <c r="C128" s="38" t="s">
        <v>18</v>
      </c>
      <c r="D128" s="30" t="s">
        <v>442</v>
      </c>
      <c r="E128" s="30" t="s">
        <v>475</v>
      </c>
      <c r="F128" s="30" t="s">
        <v>95</v>
      </c>
      <c r="G128" s="37">
        <v>74500000</v>
      </c>
      <c r="H128" s="30" t="s">
        <v>357</v>
      </c>
      <c r="I128" s="30" t="s">
        <v>358</v>
      </c>
      <c r="J128" s="56" t="s">
        <v>370</v>
      </c>
      <c r="K128" s="26" t="s">
        <v>28</v>
      </c>
      <c r="L128" s="30" t="s">
        <v>381</v>
      </c>
      <c r="M128" s="37" t="s">
        <v>427</v>
      </c>
      <c r="N128" s="30" t="s">
        <v>427</v>
      </c>
      <c r="O128" s="125" t="s">
        <v>427</v>
      </c>
    </row>
    <row r="129" spans="1:15" ht="99.9" customHeight="1" x14ac:dyDescent="0.3">
      <c r="A129" s="9" t="s">
        <v>353</v>
      </c>
      <c r="B129" s="8" t="s">
        <v>773</v>
      </c>
      <c r="C129" s="9" t="s">
        <v>18</v>
      </c>
      <c r="D129" s="10" t="s">
        <v>774</v>
      </c>
      <c r="E129" s="8" t="s">
        <v>238</v>
      </c>
      <c r="F129" s="8" t="s">
        <v>100</v>
      </c>
      <c r="G129" s="28">
        <v>294000000</v>
      </c>
      <c r="H129" s="18" t="s">
        <v>357</v>
      </c>
      <c r="I129" s="18" t="s">
        <v>358</v>
      </c>
      <c r="J129" s="56" t="s">
        <v>370</v>
      </c>
      <c r="K129" s="19" t="s">
        <v>32</v>
      </c>
      <c r="L129" s="18" t="s">
        <v>178</v>
      </c>
      <c r="M129" s="24">
        <v>145000000</v>
      </c>
      <c r="N129" s="18" t="s">
        <v>757</v>
      </c>
      <c r="O129" s="10"/>
    </row>
    <row r="130" spans="1:15" ht="99.9" customHeight="1" x14ac:dyDescent="0.3">
      <c r="A130" s="38" t="s">
        <v>353</v>
      </c>
      <c r="B130" s="30" t="s">
        <v>504</v>
      </c>
      <c r="C130" s="38" t="s">
        <v>18</v>
      </c>
      <c r="D130" s="30" t="s">
        <v>505</v>
      </c>
      <c r="E130" s="30" t="s">
        <v>506</v>
      </c>
      <c r="F130" s="30" t="s">
        <v>131</v>
      </c>
      <c r="G130" s="37">
        <v>27500000</v>
      </c>
      <c r="H130" s="30" t="s">
        <v>357</v>
      </c>
      <c r="I130" s="30" t="s">
        <v>358</v>
      </c>
      <c r="J130" s="56" t="s">
        <v>370</v>
      </c>
      <c r="K130" s="19" t="s">
        <v>32</v>
      </c>
      <c r="L130" s="30" t="s">
        <v>62</v>
      </c>
      <c r="M130" s="58" t="s">
        <v>427</v>
      </c>
      <c r="N130" s="30"/>
      <c r="O130" s="125"/>
    </row>
    <row r="131" spans="1:15" ht="99.9" customHeight="1" x14ac:dyDescent="0.3">
      <c r="A131" s="38" t="s">
        <v>353</v>
      </c>
      <c r="B131" s="30" t="s">
        <v>496</v>
      </c>
      <c r="C131" s="38" t="s">
        <v>18</v>
      </c>
      <c r="D131" s="30" t="s">
        <v>497</v>
      </c>
      <c r="E131" s="30" t="s">
        <v>493</v>
      </c>
      <c r="F131" s="30" t="s">
        <v>53</v>
      </c>
      <c r="G131" s="37">
        <v>10640000</v>
      </c>
      <c r="H131" s="30" t="s">
        <v>357</v>
      </c>
      <c r="I131" s="30" t="s">
        <v>358</v>
      </c>
      <c r="J131" s="56" t="s">
        <v>370</v>
      </c>
      <c r="K131" s="19" t="s">
        <v>32</v>
      </c>
      <c r="L131" s="30" t="s">
        <v>62</v>
      </c>
      <c r="M131" s="37" t="s">
        <v>427</v>
      </c>
      <c r="N131" s="30"/>
      <c r="O131" s="125"/>
    </row>
    <row r="132" spans="1:15" ht="99.9" customHeight="1" x14ac:dyDescent="0.3">
      <c r="A132" s="38" t="s">
        <v>353</v>
      </c>
      <c r="B132" s="30" t="s">
        <v>485</v>
      </c>
      <c r="C132" s="38" t="s">
        <v>18</v>
      </c>
      <c r="D132" s="30" t="s">
        <v>429</v>
      </c>
      <c r="E132" s="30" t="s">
        <v>486</v>
      </c>
      <c r="F132" s="30" t="s">
        <v>53</v>
      </c>
      <c r="G132" s="37">
        <v>77541000</v>
      </c>
      <c r="H132" s="30" t="s">
        <v>357</v>
      </c>
      <c r="I132" s="30" t="s">
        <v>358</v>
      </c>
      <c r="J132" s="56" t="s">
        <v>370</v>
      </c>
      <c r="K132" s="19" t="s">
        <v>32</v>
      </c>
      <c r="L132" s="30" t="s">
        <v>381</v>
      </c>
      <c r="M132" s="37" t="s">
        <v>427</v>
      </c>
      <c r="N132" s="30" t="s">
        <v>427</v>
      </c>
      <c r="O132" s="125"/>
    </row>
    <row r="133" spans="1:15" ht="99.9" customHeight="1" x14ac:dyDescent="0.3">
      <c r="A133" s="38" t="s">
        <v>353</v>
      </c>
      <c r="B133" s="30" t="s">
        <v>487</v>
      </c>
      <c r="C133" s="38" t="s">
        <v>18</v>
      </c>
      <c r="D133" s="30" t="s">
        <v>429</v>
      </c>
      <c r="E133" s="30" t="s">
        <v>488</v>
      </c>
      <c r="F133" s="30" t="s">
        <v>53</v>
      </c>
      <c r="G133" s="37">
        <v>53940000</v>
      </c>
      <c r="H133" s="30" t="s">
        <v>357</v>
      </c>
      <c r="I133" s="30" t="s">
        <v>358</v>
      </c>
      <c r="J133" s="56" t="s">
        <v>370</v>
      </c>
      <c r="K133" s="19" t="s">
        <v>32</v>
      </c>
      <c r="L133" s="30" t="s">
        <v>381</v>
      </c>
      <c r="M133" s="37" t="s">
        <v>427</v>
      </c>
      <c r="N133" s="30" t="s">
        <v>427</v>
      </c>
      <c r="O133" s="125"/>
    </row>
    <row r="134" spans="1:15" ht="99.9" customHeight="1" x14ac:dyDescent="0.3">
      <c r="A134" s="38" t="s">
        <v>353</v>
      </c>
      <c r="B134" s="30" t="s">
        <v>502</v>
      </c>
      <c r="C134" s="38" t="s">
        <v>18</v>
      </c>
      <c r="D134" s="30" t="s">
        <v>429</v>
      </c>
      <c r="E134" s="30" t="s">
        <v>503</v>
      </c>
      <c r="F134" s="30" t="s">
        <v>131</v>
      </c>
      <c r="G134" s="37">
        <v>30000000</v>
      </c>
      <c r="H134" s="30" t="s">
        <v>357</v>
      </c>
      <c r="I134" s="30" t="s">
        <v>358</v>
      </c>
      <c r="J134" s="56" t="s">
        <v>370</v>
      </c>
      <c r="K134" s="19" t="s">
        <v>32</v>
      </c>
      <c r="L134" s="30" t="s">
        <v>381</v>
      </c>
      <c r="M134" s="37" t="s">
        <v>427</v>
      </c>
      <c r="N134" s="30"/>
      <c r="O134" s="125"/>
    </row>
    <row r="135" spans="1:15" ht="99.9" customHeight="1" x14ac:dyDescent="0.3">
      <c r="A135" s="38" t="s">
        <v>353</v>
      </c>
      <c r="B135" s="30" t="s">
        <v>510</v>
      </c>
      <c r="C135" s="38" t="s">
        <v>18</v>
      </c>
      <c r="D135" s="30" t="s">
        <v>429</v>
      </c>
      <c r="E135" s="30" t="s">
        <v>511</v>
      </c>
      <c r="F135" s="30" t="s">
        <v>73</v>
      </c>
      <c r="G135" s="37">
        <v>1600000</v>
      </c>
      <c r="H135" s="30" t="s">
        <v>357</v>
      </c>
      <c r="I135" s="30" t="s">
        <v>358</v>
      </c>
      <c r="J135" s="56" t="s">
        <v>370</v>
      </c>
      <c r="K135" s="19" t="s">
        <v>32</v>
      </c>
      <c r="L135" s="30" t="s">
        <v>381</v>
      </c>
      <c r="M135" s="37" t="s">
        <v>427</v>
      </c>
      <c r="N135" s="30" t="s">
        <v>427</v>
      </c>
      <c r="O135" s="125"/>
    </row>
    <row r="136" spans="1:15" ht="99.9" customHeight="1" x14ac:dyDescent="0.3">
      <c r="A136" s="38" t="s">
        <v>353</v>
      </c>
      <c r="B136" s="30" t="s">
        <v>512</v>
      </c>
      <c r="C136" s="38" t="s">
        <v>18</v>
      </c>
      <c r="D136" s="30" t="s">
        <v>429</v>
      </c>
      <c r="E136" s="30" t="s">
        <v>513</v>
      </c>
      <c r="F136" s="30" t="s">
        <v>86</v>
      </c>
      <c r="G136" s="37">
        <v>226000000</v>
      </c>
      <c r="H136" s="30" t="s">
        <v>357</v>
      </c>
      <c r="I136" s="30" t="s">
        <v>358</v>
      </c>
      <c r="J136" s="56" t="s">
        <v>370</v>
      </c>
      <c r="K136" s="19" t="s">
        <v>32</v>
      </c>
      <c r="L136" s="30" t="s">
        <v>381</v>
      </c>
      <c r="M136" s="37" t="s">
        <v>427</v>
      </c>
      <c r="N136" s="30" t="s">
        <v>427</v>
      </c>
      <c r="O136" s="125"/>
    </row>
    <row r="137" spans="1:15" ht="99.9" customHeight="1" x14ac:dyDescent="0.3">
      <c r="A137" s="38" t="s">
        <v>353</v>
      </c>
      <c r="B137" s="30" t="s">
        <v>514</v>
      </c>
      <c r="C137" s="38" t="s">
        <v>18</v>
      </c>
      <c r="D137" s="30" t="s">
        <v>429</v>
      </c>
      <c r="E137" s="30" t="s">
        <v>515</v>
      </c>
      <c r="F137" s="30" t="s">
        <v>100</v>
      </c>
      <c r="G137" s="37">
        <v>53000000</v>
      </c>
      <c r="H137" s="30" t="s">
        <v>357</v>
      </c>
      <c r="I137" s="30" t="s">
        <v>358</v>
      </c>
      <c r="J137" s="56" t="s">
        <v>370</v>
      </c>
      <c r="K137" s="19" t="s">
        <v>32</v>
      </c>
      <c r="L137" s="30" t="s">
        <v>381</v>
      </c>
      <c r="M137" s="37" t="s">
        <v>427</v>
      </c>
      <c r="N137" s="30" t="s">
        <v>427</v>
      </c>
      <c r="O137" s="125"/>
    </row>
    <row r="138" spans="1:15" ht="99.9" customHeight="1" x14ac:dyDescent="0.3">
      <c r="A138" s="38" t="s">
        <v>353</v>
      </c>
      <c r="B138" s="30" t="s">
        <v>516</v>
      </c>
      <c r="C138" s="38" t="s">
        <v>18</v>
      </c>
      <c r="D138" s="30" t="s">
        <v>429</v>
      </c>
      <c r="E138" s="30" t="s">
        <v>517</v>
      </c>
      <c r="F138" s="30" t="s">
        <v>270</v>
      </c>
      <c r="G138" s="37">
        <v>49500000</v>
      </c>
      <c r="H138" s="30" t="s">
        <v>357</v>
      </c>
      <c r="I138" s="30" t="s">
        <v>358</v>
      </c>
      <c r="J138" s="56" t="s">
        <v>370</v>
      </c>
      <c r="K138" s="19" t="s">
        <v>32</v>
      </c>
      <c r="L138" s="30" t="s">
        <v>381</v>
      </c>
      <c r="M138" s="37" t="s">
        <v>427</v>
      </c>
      <c r="N138" s="30" t="s">
        <v>427</v>
      </c>
      <c r="O138" s="125"/>
    </row>
    <row r="139" spans="1:15" ht="99.9" customHeight="1" x14ac:dyDescent="0.3">
      <c r="A139" s="38" t="s">
        <v>353</v>
      </c>
      <c r="B139" s="30" t="s">
        <v>518</v>
      </c>
      <c r="C139" s="38" t="s">
        <v>18</v>
      </c>
      <c r="D139" s="30" t="s">
        <v>429</v>
      </c>
      <c r="E139" s="30" t="s">
        <v>519</v>
      </c>
      <c r="F139" s="30" t="s">
        <v>100</v>
      </c>
      <c r="G139" s="37">
        <v>18500000</v>
      </c>
      <c r="H139" s="30" t="s">
        <v>357</v>
      </c>
      <c r="I139" s="30" t="s">
        <v>358</v>
      </c>
      <c r="J139" s="56" t="s">
        <v>370</v>
      </c>
      <c r="K139" s="19" t="s">
        <v>32</v>
      </c>
      <c r="L139" s="30" t="s">
        <v>381</v>
      </c>
      <c r="M139" s="37" t="s">
        <v>427</v>
      </c>
      <c r="N139" s="30" t="s">
        <v>427</v>
      </c>
      <c r="O139" s="125"/>
    </row>
    <row r="140" spans="1:15" ht="99.9" customHeight="1" x14ac:dyDescent="0.3">
      <c r="A140" s="38" t="s">
        <v>353</v>
      </c>
      <c r="B140" s="30" t="s">
        <v>520</v>
      </c>
      <c r="C140" s="38" t="s">
        <v>18</v>
      </c>
      <c r="D140" s="30" t="s">
        <v>429</v>
      </c>
      <c r="E140" s="30" t="s">
        <v>521</v>
      </c>
      <c r="F140" s="30" t="s">
        <v>270</v>
      </c>
      <c r="G140" s="37">
        <v>12000000</v>
      </c>
      <c r="H140" s="30" t="s">
        <v>357</v>
      </c>
      <c r="I140" s="30" t="s">
        <v>358</v>
      </c>
      <c r="J140" s="56" t="s">
        <v>370</v>
      </c>
      <c r="K140" s="19" t="s">
        <v>32</v>
      </c>
      <c r="L140" s="30" t="s">
        <v>381</v>
      </c>
      <c r="M140" s="37" t="s">
        <v>427</v>
      </c>
      <c r="N140" s="30" t="s">
        <v>427</v>
      </c>
      <c r="O140" s="125"/>
    </row>
    <row r="141" spans="1:15" ht="99.9" customHeight="1" x14ac:dyDescent="0.3">
      <c r="A141" s="38" t="s">
        <v>353</v>
      </c>
      <c r="B141" s="30" t="s">
        <v>522</v>
      </c>
      <c r="C141" s="38" t="s">
        <v>18</v>
      </c>
      <c r="D141" s="30" t="s">
        <v>429</v>
      </c>
      <c r="E141" s="30" t="s">
        <v>523</v>
      </c>
      <c r="F141" s="30" t="s">
        <v>135</v>
      </c>
      <c r="G141" s="37">
        <v>99000000</v>
      </c>
      <c r="H141" s="30" t="s">
        <v>357</v>
      </c>
      <c r="I141" s="30" t="s">
        <v>358</v>
      </c>
      <c r="J141" s="56" t="s">
        <v>370</v>
      </c>
      <c r="K141" s="19" t="s">
        <v>32</v>
      </c>
      <c r="L141" s="30" t="s">
        <v>381</v>
      </c>
      <c r="M141" s="37" t="s">
        <v>427</v>
      </c>
      <c r="N141" s="30" t="s">
        <v>427</v>
      </c>
      <c r="O141" s="125"/>
    </row>
    <row r="142" spans="1:15" ht="99.9" customHeight="1" x14ac:dyDescent="0.3">
      <c r="A142" s="38" t="s">
        <v>353</v>
      </c>
      <c r="B142" s="30" t="s">
        <v>526</v>
      </c>
      <c r="C142" s="38" t="s">
        <v>18</v>
      </c>
      <c r="D142" s="30" t="s">
        <v>429</v>
      </c>
      <c r="E142" s="30" t="s">
        <v>463</v>
      </c>
      <c r="F142" s="30" t="s">
        <v>135</v>
      </c>
      <c r="G142" s="37">
        <v>37700000</v>
      </c>
      <c r="H142" s="30" t="s">
        <v>357</v>
      </c>
      <c r="I142" s="30" t="s">
        <v>358</v>
      </c>
      <c r="J142" s="56" t="s">
        <v>370</v>
      </c>
      <c r="K142" s="19" t="s">
        <v>32</v>
      </c>
      <c r="L142" s="30" t="s">
        <v>381</v>
      </c>
      <c r="M142" s="37" t="s">
        <v>427</v>
      </c>
      <c r="N142" s="30" t="s">
        <v>427</v>
      </c>
      <c r="O142" s="125"/>
    </row>
    <row r="143" spans="1:15" ht="99.9" customHeight="1" x14ac:dyDescent="0.3">
      <c r="A143" s="38" t="s">
        <v>353</v>
      </c>
      <c r="B143" s="30" t="s">
        <v>839</v>
      </c>
      <c r="C143" s="38" t="s">
        <v>18</v>
      </c>
      <c r="D143" s="30" t="s">
        <v>429</v>
      </c>
      <c r="E143" s="30" t="s">
        <v>535</v>
      </c>
      <c r="F143" s="30" t="s">
        <v>90</v>
      </c>
      <c r="G143" s="37">
        <v>9900000</v>
      </c>
      <c r="H143" s="30" t="s">
        <v>357</v>
      </c>
      <c r="I143" s="30" t="s">
        <v>358</v>
      </c>
      <c r="J143" s="56" t="s">
        <v>370</v>
      </c>
      <c r="K143" s="19" t="s">
        <v>32</v>
      </c>
      <c r="L143" s="30" t="s">
        <v>381</v>
      </c>
      <c r="M143" s="37" t="s">
        <v>427</v>
      </c>
      <c r="N143" s="30" t="s">
        <v>427</v>
      </c>
      <c r="O143" s="125"/>
    </row>
    <row r="144" spans="1:15" ht="99.9" customHeight="1" x14ac:dyDescent="0.3">
      <c r="A144" s="38" t="s">
        <v>353</v>
      </c>
      <c r="B144" s="30" t="s">
        <v>537</v>
      </c>
      <c r="C144" s="38" t="s">
        <v>18</v>
      </c>
      <c r="D144" s="30" t="s">
        <v>429</v>
      </c>
      <c r="E144" s="30" t="s">
        <v>538</v>
      </c>
      <c r="F144" s="30" t="s">
        <v>95</v>
      </c>
      <c r="G144" s="37">
        <v>6000000</v>
      </c>
      <c r="H144" s="30" t="s">
        <v>357</v>
      </c>
      <c r="I144" s="30" t="s">
        <v>358</v>
      </c>
      <c r="J144" s="56" t="s">
        <v>370</v>
      </c>
      <c r="K144" s="19" t="s">
        <v>32</v>
      </c>
      <c r="L144" s="30" t="s">
        <v>381</v>
      </c>
      <c r="M144" s="37" t="s">
        <v>427</v>
      </c>
      <c r="N144" s="30" t="s">
        <v>427</v>
      </c>
      <c r="O144" s="125"/>
    </row>
    <row r="145" spans="1:15" ht="99.9" customHeight="1" x14ac:dyDescent="0.3">
      <c r="A145" s="38" t="s">
        <v>353</v>
      </c>
      <c r="B145" s="30" t="s">
        <v>539</v>
      </c>
      <c r="C145" s="38" t="s">
        <v>18</v>
      </c>
      <c r="D145" s="30" t="s">
        <v>429</v>
      </c>
      <c r="E145" s="30" t="s">
        <v>540</v>
      </c>
      <c r="F145" s="30" t="s">
        <v>90</v>
      </c>
      <c r="G145" s="37">
        <v>5000000</v>
      </c>
      <c r="H145" s="30" t="s">
        <v>357</v>
      </c>
      <c r="I145" s="30" t="s">
        <v>358</v>
      </c>
      <c r="J145" s="56" t="s">
        <v>370</v>
      </c>
      <c r="K145" s="19" t="s">
        <v>32</v>
      </c>
      <c r="L145" s="30" t="s">
        <v>381</v>
      </c>
      <c r="M145" s="37" t="s">
        <v>427</v>
      </c>
      <c r="N145" s="30" t="s">
        <v>427</v>
      </c>
      <c r="O145" s="125"/>
    </row>
    <row r="146" spans="1:15" ht="99.9" customHeight="1" x14ac:dyDescent="0.3">
      <c r="A146" s="38" t="s">
        <v>353</v>
      </c>
      <c r="B146" s="30" t="s">
        <v>428</v>
      </c>
      <c r="C146" s="38" t="s">
        <v>18</v>
      </c>
      <c r="D146" s="30" t="s">
        <v>429</v>
      </c>
      <c r="E146" s="30" t="s">
        <v>53</v>
      </c>
      <c r="F146" s="30" t="s">
        <v>53</v>
      </c>
      <c r="G146" s="37">
        <v>34862841</v>
      </c>
      <c r="H146" s="30" t="s">
        <v>357</v>
      </c>
      <c r="I146" s="30" t="s">
        <v>358</v>
      </c>
      <c r="J146" s="56" t="s">
        <v>370</v>
      </c>
      <c r="K146" s="26" t="s">
        <v>28</v>
      </c>
      <c r="L146" s="30" t="s">
        <v>381</v>
      </c>
      <c r="M146" s="37" t="s">
        <v>427</v>
      </c>
      <c r="N146" s="30" t="s">
        <v>427</v>
      </c>
      <c r="O146" s="125" t="s">
        <v>427</v>
      </c>
    </row>
    <row r="147" spans="1:15" ht="99.9" customHeight="1" x14ac:dyDescent="0.3">
      <c r="A147" s="38" t="s">
        <v>353</v>
      </c>
      <c r="B147" s="30" t="s">
        <v>430</v>
      </c>
      <c r="C147" s="38" t="s">
        <v>18</v>
      </c>
      <c r="D147" s="30" t="s">
        <v>429</v>
      </c>
      <c r="E147" s="30" t="s">
        <v>431</v>
      </c>
      <c r="F147" s="30" t="s">
        <v>61</v>
      </c>
      <c r="G147" s="37">
        <v>57438700</v>
      </c>
      <c r="H147" s="30" t="s">
        <v>357</v>
      </c>
      <c r="I147" s="30" t="s">
        <v>358</v>
      </c>
      <c r="J147" s="56" t="s">
        <v>370</v>
      </c>
      <c r="K147" s="26" t="s">
        <v>28</v>
      </c>
      <c r="L147" s="30" t="s">
        <v>381</v>
      </c>
      <c r="M147" s="37" t="s">
        <v>427</v>
      </c>
      <c r="N147" s="30" t="s">
        <v>427</v>
      </c>
      <c r="O147" s="125" t="s">
        <v>427</v>
      </c>
    </row>
    <row r="148" spans="1:15" ht="99.9" customHeight="1" x14ac:dyDescent="0.3">
      <c r="A148" s="38" t="s">
        <v>353</v>
      </c>
      <c r="B148" s="30" t="s">
        <v>432</v>
      </c>
      <c r="C148" s="38" t="s">
        <v>18</v>
      </c>
      <c r="D148" s="30" t="s">
        <v>429</v>
      </c>
      <c r="E148" s="30" t="s">
        <v>433</v>
      </c>
      <c r="F148" s="30" t="s">
        <v>53</v>
      </c>
      <c r="G148" s="37">
        <v>22699790</v>
      </c>
      <c r="H148" s="30" t="s">
        <v>357</v>
      </c>
      <c r="I148" s="30" t="s">
        <v>358</v>
      </c>
      <c r="J148" s="56" t="s">
        <v>370</v>
      </c>
      <c r="K148" s="26" t="s">
        <v>28</v>
      </c>
      <c r="L148" s="30" t="s">
        <v>381</v>
      </c>
      <c r="M148" s="37" t="s">
        <v>427</v>
      </c>
      <c r="N148" s="30" t="s">
        <v>427</v>
      </c>
      <c r="O148" s="125" t="s">
        <v>427</v>
      </c>
    </row>
    <row r="149" spans="1:15" ht="99.9" customHeight="1" x14ac:dyDescent="0.3">
      <c r="A149" s="38" t="s">
        <v>353</v>
      </c>
      <c r="B149" s="30" t="s">
        <v>437</v>
      </c>
      <c r="C149" s="38" t="s">
        <v>18</v>
      </c>
      <c r="D149" s="30" t="s">
        <v>429</v>
      </c>
      <c r="E149" s="30" t="s">
        <v>438</v>
      </c>
      <c r="F149" s="30" t="s">
        <v>53</v>
      </c>
      <c r="G149" s="37">
        <v>67558944</v>
      </c>
      <c r="H149" s="30" t="s">
        <v>357</v>
      </c>
      <c r="I149" s="30" t="s">
        <v>358</v>
      </c>
      <c r="J149" s="56" t="s">
        <v>370</v>
      </c>
      <c r="K149" s="26" t="s">
        <v>28</v>
      </c>
      <c r="L149" s="30" t="s">
        <v>381</v>
      </c>
      <c r="M149" s="37" t="s">
        <v>427</v>
      </c>
      <c r="N149" s="30" t="s">
        <v>427</v>
      </c>
      <c r="O149" s="125" t="s">
        <v>427</v>
      </c>
    </row>
    <row r="150" spans="1:15" ht="99.9" customHeight="1" x14ac:dyDescent="0.3">
      <c r="A150" s="38" t="s">
        <v>353</v>
      </c>
      <c r="B150" s="30" t="s">
        <v>439</v>
      </c>
      <c r="C150" s="38" t="s">
        <v>18</v>
      </c>
      <c r="D150" s="30" t="s">
        <v>429</v>
      </c>
      <c r="E150" s="30" t="s">
        <v>440</v>
      </c>
      <c r="F150" s="30" t="s">
        <v>53</v>
      </c>
      <c r="G150" s="37">
        <v>2739217</v>
      </c>
      <c r="H150" s="30" t="s">
        <v>357</v>
      </c>
      <c r="I150" s="30" t="s">
        <v>358</v>
      </c>
      <c r="J150" s="56" t="s">
        <v>370</v>
      </c>
      <c r="K150" s="26" t="s">
        <v>28</v>
      </c>
      <c r="L150" s="30" t="s">
        <v>381</v>
      </c>
      <c r="M150" s="37" t="s">
        <v>427</v>
      </c>
      <c r="N150" s="30" t="s">
        <v>427</v>
      </c>
      <c r="O150" s="125" t="s">
        <v>427</v>
      </c>
    </row>
    <row r="151" spans="1:15" ht="99.9" customHeight="1" x14ac:dyDescent="0.3">
      <c r="A151" s="38" t="s">
        <v>353</v>
      </c>
      <c r="B151" s="30" t="s">
        <v>445</v>
      </c>
      <c r="C151" s="38" t="s">
        <v>18</v>
      </c>
      <c r="D151" s="30" t="s">
        <v>429</v>
      </c>
      <c r="E151" s="30" t="s">
        <v>446</v>
      </c>
      <c r="F151" s="30" t="s">
        <v>131</v>
      </c>
      <c r="G151" s="37">
        <v>12820783</v>
      </c>
      <c r="H151" s="30" t="s">
        <v>357</v>
      </c>
      <c r="I151" s="30" t="s">
        <v>358</v>
      </c>
      <c r="J151" s="56" t="s">
        <v>370</v>
      </c>
      <c r="K151" s="26" t="s">
        <v>28</v>
      </c>
      <c r="L151" s="30" t="s">
        <v>381</v>
      </c>
      <c r="M151" s="37" t="s">
        <v>427</v>
      </c>
      <c r="N151" s="30" t="s">
        <v>427</v>
      </c>
      <c r="O151" s="125" t="s">
        <v>427</v>
      </c>
    </row>
    <row r="152" spans="1:15" ht="99.9" customHeight="1" x14ac:dyDescent="0.3">
      <c r="A152" s="38" t="s">
        <v>353</v>
      </c>
      <c r="B152" s="59" t="s">
        <v>447</v>
      </c>
      <c r="C152" s="60" t="s">
        <v>18</v>
      </c>
      <c r="D152" s="59" t="s">
        <v>429</v>
      </c>
      <c r="E152" s="59" t="s">
        <v>448</v>
      </c>
      <c r="F152" s="59" t="s">
        <v>73</v>
      </c>
      <c r="G152" s="61" t="s">
        <v>449</v>
      </c>
      <c r="H152" s="59" t="s">
        <v>357</v>
      </c>
      <c r="I152" s="59" t="s">
        <v>358</v>
      </c>
      <c r="J152" s="56" t="s">
        <v>370</v>
      </c>
      <c r="K152" s="26" t="s">
        <v>28</v>
      </c>
      <c r="L152" s="59" t="s">
        <v>381</v>
      </c>
      <c r="M152" s="61" t="s">
        <v>427</v>
      </c>
      <c r="N152" s="59" t="s">
        <v>427</v>
      </c>
      <c r="O152" s="126" t="s">
        <v>427</v>
      </c>
    </row>
    <row r="153" spans="1:15" ht="99.9" customHeight="1" x14ac:dyDescent="0.3">
      <c r="A153" s="62" t="s">
        <v>353</v>
      </c>
      <c r="B153" s="63" t="s">
        <v>450</v>
      </c>
      <c r="C153" s="64" t="s">
        <v>18</v>
      </c>
      <c r="D153" s="63" t="s">
        <v>429</v>
      </c>
      <c r="E153" s="63" t="s">
        <v>451</v>
      </c>
      <c r="F153" s="63" t="s">
        <v>131</v>
      </c>
      <c r="G153" s="65">
        <v>3500000</v>
      </c>
      <c r="H153" s="63" t="s">
        <v>357</v>
      </c>
      <c r="I153" s="63" t="s">
        <v>358</v>
      </c>
      <c r="J153" s="56" t="s">
        <v>370</v>
      </c>
      <c r="K153" s="26" t="s">
        <v>28</v>
      </c>
      <c r="L153" s="63" t="s">
        <v>381</v>
      </c>
      <c r="M153" s="65" t="s">
        <v>427</v>
      </c>
      <c r="N153" s="63" t="s">
        <v>427</v>
      </c>
      <c r="O153" s="127" t="s">
        <v>427</v>
      </c>
    </row>
    <row r="154" spans="1:15" ht="99.9" customHeight="1" x14ac:dyDescent="0.3">
      <c r="A154" s="62" t="s">
        <v>353</v>
      </c>
      <c r="B154" s="63" t="s">
        <v>454</v>
      </c>
      <c r="C154" s="64" t="s">
        <v>18</v>
      </c>
      <c r="D154" s="63" t="s">
        <v>429</v>
      </c>
      <c r="E154" s="63" t="s">
        <v>108</v>
      </c>
      <c r="F154" s="63" t="s">
        <v>108</v>
      </c>
      <c r="G154" s="65">
        <v>24601000</v>
      </c>
      <c r="H154" s="63" t="s">
        <v>357</v>
      </c>
      <c r="I154" s="63" t="s">
        <v>358</v>
      </c>
      <c r="J154" s="56" t="s">
        <v>370</v>
      </c>
      <c r="K154" s="26" t="s">
        <v>28</v>
      </c>
      <c r="L154" s="63" t="s">
        <v>381</v>
      </c>
      <c r="M154" s="65" t="s">
        <v>427</v>
      </c>
      <c r="N154" s="63" t="s">
        <v>427</v>
      </c>
      <c r="O154" s="127" t="s">
        <v>427</v>
      </c>
    </row>
    <row r="155" spans="1:15" ht="99.9" customHeight="1" x14ac:dyDescent="0.3">
      <c r="A155" s="62" t="s">
        <v>353</v>
      </c>
      <c r="B155" s="63" t="s">
        <v>455</v>
      </c>
      <c r="C155" s="64" t="s">
        <v>18</v>
      </c>
      <c r="D155" s="63" t="s">
        <v>429</v>
      </c>
      <c r="E155" s="63" t="s">
        <v>456</v>
      </c>
      <c r="F155" s="63" t="s">
        <v>81</v>
      </c>
      <c r="G155" s="65">
        <v>83093932</v>
      </c>
      <c r="H155" s="63" t="s">
        <v>357</v>
      </c>
      <c r="I155" s="63" t="s">
        <v>358</v>
      </c>
      <c r="J155" s="56" t="s">
        <v>370</v>
      </c>
      <c r="K155" s="26" t="s">
        <v>28</v>
      </c>
      <c r="L155" s="63" t="s">
        <v>381</v>
      </c>
      <c r="M155" s="65" t="s">
        <v>427</v>
      </c>
      <c r="N155" s="63" t="s">
        <v>427</v>
      </c>
      <c r="O155" s="127" t="s">
        <v>427</v>
      </c>
    </row>
    <row r="156" spans="1:15" ht="99.9" customHeight="1" x14ac:dyDescent="0.3">
      <c r="A156" s="62" t="s">
        <v>353</v>
      </c>
      <c r="B156" s="66" t="s">
        <v>457</v>
      </c>
      <c r="C156" s="64" t="s">
        <v>18</v>
      </c>
      <c r="D156" s="63" t="s">
        <v>429</v>
      </c>
      <c r="E156" s="63" t="s">
        <v>458</v>
      </c>
      <c r="F156" s="63" t="s">
        <v>459</v>
      </c>
      <c r="G156" s="65">
        <v>43980893</v>
      </c>
      <c r="H156" s="63" t="s">
        <v>357</v>
      </c>
      <c r="I156" s="63" t="s">
        <v>358</v>
      </c>
      <c r="J156" s="56" t="s">
        <v>370</v>
      </c>
      <c r="K156" s="26" t="s">
        <v>28</v>
      </c>
      <c r="L156" s="63" t="s">
        <v>381</v>
      </c>
      <c r="M156" s="65" t="s">
        <v>427</v>
      </c>
      <c r="N156" s="63" t="s">
        <v>427</v>
      </c>
      <c r="O156" s="127" t="s">
        <v>427</v>
      </c>
    </row>
    <row r="157" spans="1:15" ht="99.9" customHeight="1" x14ac:dyDescent="0.3">
      <c r="A157" s="62" t="s">
        <v>353</v>
      </c>
      <c r="B157" s="63" t="s">
        <v>460</v>
      </c>
      <c r="C157" s="64" t="s">
        <v>18</v>
      </c>
      <c r="D157" s="63" t="s">
        <v>429</v>
      </c>
      <c r="E157" s="63" t="s">
        <v>461</v>
      </c>
      <c r="F157" s="63" t="s">
        <v>135</v>
      </c>
      <c r="G157" s="65">
        <v>74709234</v>
      </c>
      <c r="H157" s="63" t="s">
        <v>357</v>
      </c>
      <c r="I157" s="63" t="s">
        <v>358</v>
      </c>
      <c r="J157" s="56" t="s">
        <v>370</v>
      </c>
      <c r="K157" s="26" t="s">
        <v>28</v>
      </c>
      <c r="L157" s="63" t="s">
        <v>381</v>
      </c>
      <c r="M157" s="65" t="s">
        <v>427</v>
      </c>
      <c r="N157" s="63" t="s">
        <v>427</v>
      </c>
      <c r="O157" s="127" t="s">
        <v>427</v>
      </c>
    </row>
    <row r="158" spans="1:15" ht="99.9" customHeight="1" x14ac:dyDescent="0.3">
      <c r="A158" s="62" t="s">
        <v>353</v>
      </c>
      <c r="B158" s="63" t="s">
        <v>462</v>
      </c>
      <c r="C158" s="64" t="s">
        <v>18</v>
      </c>
      <c r="D158" s="63" t="s">
        <v>429</v>
      </c>
      <c r="E158" s="63" t="s">
        <v>463</v>
      </c>
      <c r="F158" s="63" t="s">
        <v>135</v>
      </c>
      <c r="G158" s="65">
        <v>19124996</v>
      </c>
      <c r="H158" s="63" t="s">
        <v>357</v>
      </c>
      <c r="I158" s="63" t="s">
        <v>358</v>
      </c>
      <c r="J158" s="56" t="s">
        <v>370</v>
      </c>
      <c r="K158" s="26" t="s">
        <v>28</v>
      </c>
      <c r="L158" s="63" t="s">
        <v>381</v>
      </c>
      <c r="M158" s="65" t="s">
        <v>427</v>
      </c>
      <c r="N158" s="63" t="s">
        <v>427</v>
      </c>
      <c r="O158" s="127" t="s">
        <v>427</v>
      </c>
    </row>
    <row r="159" spans="1:15" ht="99.9" customHeight="1" x14ac:dyDescent="0.3">
      <c r="A159" s="62" t="s">
        <v>353</v>
      </c>
      <c r="B159" s="63" t="s">
        <v>472</v>
      </c>
      <c r="C159" s="64" t="s">
        <v>18</v>
      </c>
      <c r="D159" s="63" t="s">
        <v>429</v>
      </c>
      <c r="E159" s="63" t="s">
        <v>473</v>
      </c>
      <c r="F159" s="63" t="s">
        <v>190</v>
      </c>
      <c r="G159" s="65">
        <v>32500000</v>
      </c>
      <c r="H159" s="63" t="s">
        <v>357</v>
      </c>
      <c r="I159" s="63" t="s">
        <v>358</v>
      </c>
      <c r="J159" s="56" t="s">
        <v>370</v>
      </c>
      <c r="K159" s="26" t="s">
        <v>28</v>
      </c>
      <c r="L159" s="63" t="s">
        <v>381</v>
      </c>
      <c r="M159" s="65" t="s">
        <v>427</v>
      </c>
      <c r="N159" s="63" t="s">
        <v>427</v>
      </c>
      <c r="O159" s="127" t="s">
        <v>427</v>
      </c>
    </row>
    <row r="160" spans="1:15" ht="99.9" customHeight="1" x14ac:dyDescent="0.3">
      <c r="A160" s="62" t="s">
        <v>353</v>
      </c>
      <c r="B160" s="63" t="s">
        <v>480</v>
      </c>
      <c r="C160" s="64" t="s">
        <v>18</v>
      </c>
      <c r="D160" s="63" t="s">
        <v>429</v>
      </c>
      <c r="E160" s="63" t="s">
        <v>481</v>
      </c>
      <c r="F160" s="63" t="s">
        <v>190</v>
      </c>
      <c r="G160" s="65">
        <v>20800000</v>
      </c>
      <c r="H160" s="63" t="s">
        <v>357</v>
      </c>
      <c r="I160" s="63" t="s">
        <v>358</v>
      </c>
      <c r="J160" s="56" t="s">
        <v>370</v>
      </c>
      <c r="K160" s="26" t="s">
        <v>28</v>
      </c>
      <c r="L160" s="63" t="s">
        <v>381</v>
      </c>
      <c r="M160" s="65" t="s">
        <v>427</v>
      </c>
      <c r="N160" s="63" t="s">
        <v>427</v>
      </c>
      <c r="O160" s="127" t="s">
        <v>427</v>
      </c>
    </row>
    <row r="161" spans="1:15" ht="99.9" customHeight="1" x14ac:dyDescent="0.3">
      <c r="A161" s="62" t="s">
        <v>353</v>
      </c>
      <c r="B161" s="63" t="s">
        <v>482</v>
      </c>
      <c r="C161" s="64" t="s">
        <v>18</v>
      </c>
      <c r="D161" s="63" t="s">
        <v>429</v>
      </c>
      <c r="E161" s="63" t="s">
        <v>190</v>
      </c>
      <c r="F161" s="63" t="s">
        <v>190</v>
      </c>
      <c r="G161" s="65">
        <v>44300000</v>
      </c>
      <c r="H161" s="63" t="s">
        <v>357</v>
      </c>
      <c r="I161" s="63" t="s">
        <v>358</v>
      </c>
      <c r="J161" s="56" t="s">
        <v>370</v>
      </c>
      <c r="K161" s="26" t="s">
        <v>28</v>
      </c>
      <c r="L161" s="63" t="s">
        <v>381</v>
      </c>
      <c r="M161" s="65" t="s">
        <v>427</v>
      </c>
      <c r="N161" s="63" t="s">
        <v>427</v>
      </c>
      <c r="O161" s="127" t="s">
        <v>427</v>
      </c>
    </row>
    <row r="162" spans="1:15" ht="99.9" customHeight="1" x14ac:dyDescent="0.3">
      <c r="A162" s="62" t="s">
        <v>353</v>
      </c>
      <c r="B162" s="63" t="s">
        <v>500</v>
      </c>
      <c r="C162" s="64" t="s">
        <v>18</v>
      </c>
      <c r="D162" s="63" t="s">
        <v>429</v>
      </c>
      <c r="E162" s="63" t="s">
        <v>501</v>
      </c>
      <c r="F162" s="63" t="s">
        <v>73</v>
      </c>
      <c r="G162" s="65">
        <v>78000000</v>
      </c>
      <c r="H162" s="63" t="s">
        <v>357</v>
      </c>
      <c r="I162" s="63" t="s">
        <v>358</v>
      </c>
      <c r="J162" s="56" t="s">
        <v>370</v>
      </c>
      <c r="K162" s="19" t="s">
        <v>32</v>
      </c>
      <c r="L162" s="63" t="s">
        <v>62</v>
      </c>
      <c r="M162" s="65" t="s">
        <v>427</v>
      </c>
      <c r="N162" s="63"/>
      <c r="O162" s="127"/>
    </row>
    <row r="163" spans="1:15" ht="99.9" customHeight="1" x14ac:dyDescent="0.3">
      <c r="A163" s="62" t="s">
        <v>353</v>
      </c>
      <c r="B163" s="63" t="s">
        <v>489</v>
      </c>
      <c r="C163" s="64" t="s">
        <v>18</v>
      </c>
      <c r="D163" s="63" t="s">
        <v>470</v>
      </c>
      <c r="E163" s="63" t="s">
        <v>490</v>
      </c>
      <c r="F163" s="63" t="s">
        <v>53</v>
      </c>
      <c r="G163" s="65">
        <v>45000000</v>
      </c>
      <c r="H163" s="63" t="s">
        <v>357</v>
      </c>
      <c r="I163" s="63" t="s">
        <v>358</v>
      </c>
      <c r="J163" s="56" t="s">
        <v>370</v>
      </c>
      <c r="K163" s="19" t="s">
        <v>32</v>
      </c>
      <c r="L163" s="63" t="s">
        <v>381</v>
      </c>
      <c r="M163" s="65" t="s">
        <v>427</v>
      </c>
      <c r="N163" s="63" t="s">
        <v>427</v>
      </c>
      <c r="O163" s="127"/>
    </row>
    <row r="164" spans="1:15" ht="99.9" customHeight="1" x14ac:dyDescent="0.3">
      <c r="A164" s="62" t="s">
        <v>353</v>
      </c>
      <c r="B164" s="63" t="s">
        <v>524</v>
      </c>
      <c r="C164" s="64" t="s">
        <v>18</v>
      </c>
      <c r="D164" s="63" t="s">
        <v>470</v>
      </c>
      <c r="E164" s="63" t="s">
        <v>525</v>
      </c>
      <c r="F164" s="63" t="s">
        <v>459</v>
      </c>
      <c r="G164" s="65">
        <v>55000000</v>
      </c>
      <c r="H164" s="63" t="s">
        <v>357</v>
      </c>
      <c r="I164" s="63" t="s">
        <v>358</v>
      </c>
      <c r="J164" s="56" t="s">
        <v>370</v>
      </c>
      <c r="K164" s="19" t="s">
        <v>32</v>
      </c>
      <c r="L164" s="63" t="s">
        <v>381</v>
      </c>
      <c r="M164" s="65" t="s">
        <v>427</v>
      </c>
      <c r="N164" s="63" t="s">
        <v>427</v>
      </c>
      <c r="O164" s="127"/>
    </row>
    <row r="165" spans="1:15" ht="99.9" customHeight="1" x14ac:dyDescent="0.3">
      <c r="A165" s="62" t="s">
        <v>353</v>
      </c>
      <c r="B165" s="63" t="s">
        <v>529</v>
      </c>
      <c r="C165" s="64" t="s">
        <v>18</v>
      </c>
      <c r="D165" s="63" t="s">
        <v>470</v>
      </c>
      <c r="E165" s="63" t="s">
        <v>530</v>
      </c>
      <c r="F165" s="63" t="s">
        <v>459</v>
      </c>
      <c r="G165" s="65">
        <v>23000000</v>
      </c>
      <c r="H165" s="63" t="s">
        <v>357</v>
      </c>
      <c r="I165" s="63" t="s">
        <v>358</v>
      </c>
      <c r="J165" s="56" t="s">
        <v>370</v>
      </c>
      <c r="K165" s="19" t="s">
        <v>32</v>
      </c>
      <c r="L165" s="63" t="s">
        <v>62</v>
      </c>
      <c r="M165" s="65" t="s">
        <v>427</v>
      </c>
      <c r="N165" s="63"/>
      <c r="O165" s="127"/>
    </row>
    <row r="166" spans="1:15" ht="99.9" customHeight="1" x14ac:dyDescent="0.3">
      <c r="A166" s="62" t="s">
        <v>353</v>
      </c>
      <c r="B166" s="63" t="s">
        <v>531</v>
      </c>
      <c r="C166" s="64" t="s">
        <v>18</v>
      </c>
      <c r="D166" s="63" t="s">
        <v>470</v>
      </c>
      <c r="E166" s="63" t="s">
        <v>532</v>
      </c>
      <c r="F166" s="63" t="s">
        <v>95</v>
      </c>
      <c r="G166" s="65">
        <v>80000000</v>
      </c>
      <c r="H166" s="63" t="s">
        <v>357</v>
      </c>
      <c r="I166" s="63" t="s">
        <v>358</v>
      </c>
      <c r="J166" s="56" t="s">
        <v>370</v>
      </c>
      <c r="K166" s="19" t="s">
        <v>32</v>
      </c>
      <c r="L166" s="63" t="s">
        <v>381</v>
      </c>
      <c r="M166" s="65" t="s">
        <v>427</v>
      </c>
      <c r="N166" s="63" t="s">
        <v>427</v>
      </c>
      <c r="O166" s="127"/>
    </row>
    <row r="167" spans="1:15" ht="99.9" customHeight="1" x14ac:dyDescent="0.3">
      <c r="A167" s="62" t="s">
        <v>353</v>
      </c>
      <c r="B167" s="63" t="s">
        <v>541</v>
      </c>
      <c r="C167" s="64" t="s">
        <v>18</v>
      </c>
      <c r="D167" s="63" t="s">
        <v>470</v>
      </c>
      <c r="E167" s="63" t="s">
        <v>542</v>
      </c>
      <c r="F167" s="63" t="s">
        <v>95</v>
      </c>
      <c r="G167" s="65">
        <v>4300000</v>
      </c>
      <c r="H167" s="63" t="s">
        <v>357</v>
      </c>
      <c r="I167" s="63" t="s">
        <v>358</v>
      </c>
      <c r="J167" s="56" t="s">
        <v>370</v>
      </c>
      <c r="K167" s="19" t="s">
        <v>32</v>
      </c>
      <c r="L167" s="63" t="s">
        <v>381</v>
      </c>
      <c r="M167" s="65" t="s">
        <v>427</v>
      </c>
      <c r="N167" s="63" t="s">
        <v>427</v>
      </c>
      <c r="O167" s="127"/>
    </row>
    <row r="168" spans="1:15" ht="99.9" customHeight="1" x14ac:dyDescent="0.3">
      <c r="A168" s="62" t="s">
        <v>353</v>
      </c>
      <c r="B168" s="63" t="s">
        <v>469</v>
      </c>
      <c r="C168" s="64" t="s">
        <v>18</v>
      </c>
      <c r="D168" s="63" t="s">
        <v>470</v>
      </c>
      <c r="E168" s="63" t="s">
        <v>471</v>
      </c>
      <c r="F168" s="63" t="s">
        <v>95</v>
      </c>
      <c r="G168" s="65">
        <v>60000000</v>
      </c>
      <c r="H168" s="63" t="s">
        <v>357</v>
      </c>
      <c r="I168" s="63" t="s">
        <v>358</v>
      </c>
      <c r="J168" s="56" t="s">
        <v>370</v>
      </c>
      <c r="K168" s="26" t="s">
        <v>28</v>
      </c>
      <c r="L168" s="63" t="s">
        <v>381</v>
      </c>
      <c r="M168" s="65" t="s">
        <v>427</v>
      </c>
      <c r="N168" s="63" t="s">
        <v>427</v>
      </c>
      <c r="O168" s="127" t="s">
        <v>427</v>
      </c>
    </row>
    <row r="169" spans="1:15" ht="99.9" customHeight="1" x14ac:dyDescent="0.3">
      <c r="A169" s="62" t="s">
        <v>353</v>
      </c>
      <c r="B169" s="63" t="s">
        <v>509</v>
      </c>
      <c r="C169" s="64" t="s">
        <v>18</v>
      </c>
      <c r="D169" s="63" t="s">
        <v>470</v>
      </c>
      <c r="E169" s="63" t="s">
        <v>501</v>
      </c>
      <c r="F169" s="63" t="s">
        <v>73</v>
      </c>
      <c r="G169" s="65">
        <v>8500000</v>
      </c>
      <c r="H169" s="63" t="s">
        <v>357</v>
      </c>
      <c r="I169" s="63" t="s">
        <v>358</v>
      </c>
      <c r="J169" s="56" t="s">
        <v>370</v>
      </c>
      <c r="K169" s="19" t="s">
        <v>32</v>
      </c>
      <c r="L169" s="63" t="s">
        <v>62</v>
      </c>
      <c r="M169" s="65" t="s">
        <v>427</v>
      </c>
      <c r="N169" s="63"/>
      <c r="O169" s="127"/>
    </row>
    <row r="170" spans="1:15" ht="99.9" customHeight="1" x14ac:dyDescent="0.3">
      <c r="A170" s="62" t="s">
        <v>353</v>
      </c>
      <c r="B170" s="63" t="s">
        <v>425</v>
      </c>
      <c r="C170" s="64" t="s">
        <v>18</v>
      </c>
      <c r="D170" s="63" t="s">
        <v>383</v>
      </c>
      <c r="E170" s="63" t="s">
        <v>426</v>
      </c>
      <c r="F170" s="63" t="s">
        <v>61</v>
      </c>
      <c r="G170" s="65">
        <v>131713728</v>
      </c>
      <c r="H170" s="63" t="s">
        <v>357</v>
      </c>
      <c r="I170" s="63" t="s">
        <v>358</v>
      </c>
      <c r="J170" s="56" t="s">
        <v>370</v>
      </c>
      <c r="K170" s="26" t="s">
        <v>28</v>
      </c>
      <c r="L170" s="63" t="s">
        <v>62</v>
      </c>
      <c r="M170" s="65" t="s">
        <v>427</v>
      </c>
      <c r="N170" s="63"/>
      <c r="O170" s="127" t="s">
        <v>427</v>
      </c>
    </row>
    <row r="171" spans="1:15" ht="99.9" customHeight="1" x14ac:dyDescent="0.3">
      <c r="A171" s="137" t="s">
        <v>353</v>
      </c>
      <c r="B171" s="138" t="s">
        <v>835</v>
      </c>
      <c r="C171" s="139" t="s">
        <v>18</v>
      </c>
      <c r="D171" s="140" t="s">
        <v>383</v>
      </c>
      <c r="E171" s="140" t="s">
        <v>270</v>
      </c>
      <c r="F171" s="140" t="s">
        <v>270</v>
      </c>
      <c r="G171" s="141">
        <v>120000000</v>
      </c>
      <c r="H171" s="142" t="s">
        <v>357</v>
      </c>
      <c r="I171" s="142" t="s">
        <v>358</v>
      </c>
      <c r="J171" s="142" t="s">
        <v>370</v>
      </c>
      <c r="K171" s="19" t="s">
        <v>32</v>
      </c>
      <c r="L171" s="142" t="s">
        <v>381</v>
      </c>
      <c r="M171" s="144"/>
      <c r="N171" s="142"/>
      <c r="O171" s="140"/>
    </row>
    <row r="172" spans="1:15" ht="115.2" x14ac:dyDescent="0.3">
      <c r="A172" s="131" t="s">
        <v>832</v>
      </c>
      <c r="B172" s="132" t="s">
        <v>827</v>
      </c>
      <c r="C172" s="131" t="s">
        <v>828</v>
      </c>
      <c r="D172" s="133" t="s">
        <v>829</v>
      </c>
      <c r="E172" s="133" t="s">
        <v>18</v>
      </c>
      <c r="F172" s="133" t="s">
        <v>18</v>
      </c>
      <c r="G172" s="143">
        <v>57620000</v>
      </c>
      <c r="H172" s="135" t="s">
        <v>357</v>
      </c>
      <c r="I172" s="135" t="s">
        <v>358</v>
      </c>
      <c r="J172" s="142" t="s">
        <v>370</v>
      </c>
      <c r="K172" s="20" t="s">
        <v>28</v>
      </c>
      <c r="L172" s="135" t="s">
        <v>23</v>
      </c>
      <c r="M172" s="143">
        <f>1053981.25*24.5</f>
        <v>25822540.625</v>
      </c>
      <c r="N172" s="135"/>
      <c r="O172" s="133" t="s">
        <v>830</v>
      </c>
    </row>
    <row r="173" spans="1:15" ht="99.9" customHeight="1" x14ac:dyDescent="0.3">
      <c r="A173" s="67" t="s">
        <v>353</v>
      </c>
      <c r="B173" s="68" t="s">
        <v>382</v>
      </c>
      <c r="C173" s="69" t="s">
        <v>18</v>
      </c>
      <c r="D173" s="68" t="s">
        <v>383</v>
      </c>
      <c r="E173" s="68" t="s">
        <v>73</v>
      </c>
      <c r="F173" s="68" t="s">
        <v>73</v>
      </c>
      <c r="G173" s="70">
        <v>97000000</v>
      </c>
      <c r="H173" s="56" t="s">
        <v>357</v>
      </c>
      <c r="I173" s="56" t="s">
        <v>358</v>
      </c>
      <c r="J173" s="56" t="s">
        <v>370</v>
      </c>
      <c r="K173" s="32" t="s">
        <v>164</v>
      </c>
      <c r="L173" s="56" t="s">
        <v>56</v>
      </c>
      <c r="M173" s="71"/>
      <c r="N173" s="56"/>
      <c r="O173" s="73"/>
    </row>
    <row r="174" spans="1:15" ht="99.9" customHeight="1" x14ac:dyDescent="0.3">
      <c r="A174" s="67" t="s">
        <v>353</v>
      </c>
      <c r="B174" s="68" t="s">
        <v>384</v>
      </c>
      <c r="C174" s="69" t="s">
        <v>18</v>
      </c>
      <c r="D174" s="68" t="s">
        <v>383</v>
      </c>
      <c r="E174" s="68" t="s">
        <v>279</v>
      </c>
      <c r="F174" s="68" t="s">
        <v>53</v>
      </c>
      <c r="G174" s="70">
        <v>45000000</v>
      </c>
      <c r="H174" s="56" t="s">
        <v>357</v>
      </c>
      <c r="I174" s="56" t="s">
        <v>358</v>
      </c>
      <c r="J174" s="56" t="s">
        <v>370</v>
      </c>
      <c r="K174" s="32" t="s">
        <v>164</v>
      </c>
      <c r="L174" s="56" t="s">
        <v>56</v>
      </c>
      <c r="M174" s="71"/>
      <c r="N174" s="56"/>
      <c r="O174" s="73"/>
    </row>
    <row r="175" spans="1:15" ht="99.9" customHeight="1" x14ac:dyDescent="0.3">
      <c r="A175" s="67" t="s">
        <v>353</v>
      </c>
      <c r="B175" s="68" t="s">
        <v>389</v>
      </c>
      <c r="C175" s="69" t="s">
        <v>18</v>
      </c>
      <c r="D175" s="68" t="s">
        <v>383</v>
      </c>
      <c r="E175" s="68" t="s">
        <v>253</v>
      </c>
      <c r="F175" s="68" t="s">
        <v>131</v>
      </c>
      <c r="G175" s="70">
        <v>30000000</v>
      </c>
      <c r="H175" s="56" t="s">
        <v>357</v>
      </c>
      <c r="I175" s="56" t="s">
        <v>358</v>
      </c>
      <c r="J175" s="56" t="s">
        <v>370</v>
      </c>
      <c r="K175" s="32" t="s">
        <v>164</v>
      </c>
      <c r="L175" s="56" t="s">
        <v>381</v>
      </c>
      <c r="M175" s="72">
        <v>7556784.9500000002</v>
      </c>
      <c r="N175" s="56"/>
      <c r="O175" s="73"/>
    </row>
    <row r="176" spans="1:15" ht="99.9" customHeight="1" x14ac:dyDescent="0.3">
      <c r="A176" s="67" t="s">
        <v>353</v>
      </c>
      <c r="B176" s="68" t="s">
        <v>390</v>
      </c>
      <c r="C176" s="69" t="s">
        <v>18</v>
      </c>
      <c r="D176" s="73" t="s">
        <v>383</v>
      </c>
      <c r="E176" s="73" t="s">
        <v>287</v>
      </c>
      <c r="F176" s="73" t="s">
        <v>53</v>
      </c>
      <c r="G176" s="70">
        <v>8000000</v>
      </c>
      <c r="H176" s="56" t="s">
        <v>357</v>
      </c>
      <c r="I176" s="56" t="s">
        <v>358</v>
      </c>
      <c r="J176" s="56" t="s">
        <v>370</v>
      </c>
      <c r="K176" s="32" t="s">
        <v>164</v>
      </c>
      <c r="L176" s="56" t="s">
        <v>56</v>
      </c>
      <c r="M176" s="72"/>
      <c r="N176" s="56"/>
      <c r="O176" s="73"/>
    </row>
    <row r="177" spans="1:15" ht="99.9" customHeight="1" x14ac:dyDescent="0.3">
      <c r="A177" s="67" t="s">
        <v>353</v>
      </c>
      <c r="B177" s="68" t="s">
        <v>387</v>
      </c>
      <c r="C177" s="69" t="s">
        <v>18</v>
      </c>
      <c r="D177" s="68" t="s">
        <v>383</v>
      </c>
      <c r="E177" s="68" t="s">
        <v>388</v>
      </c>
      <c r="F177" s="68" t="s">
        <v>190</v>
      </c>
      <c r="G177" s="70">
        <v>51000000</v>
      </c>
      <c r="H177" s="56" t="s">
        <v>357</v>
      </c>
      <c r="I177" s="56" t="s">
        <v>358</v>
      </c>
      <c r="J177" s="56" t="s">
        <v>370</v>
      </c>
      <c r="K177" s="19" t="s">
        <v>32</v>
      </c>
      <c r="L177" s="56" t="s">
        <v>62</v>
      </c>
      <c r="M177" s="72"/>
      <c r="N177" s="56"/>
      <c r="O177" s="73"/>
    </row>
    <row r="178" spans="1:15" ht="99.9" customHeight="1" x14ac:dyDescent="0.3">
      <c r="A178" s="67" t="s">
        <v>353</v>
      </c>
      <c r="B178" s="68" t="s">
        <v>402</v>
      </c>
      <c r="C178" s="69" t="s">
        <v>18</v>
      </c>
      <c r="D178" s="73" t="s">
        <v>383</v>
      </c>
      <c r="E178" s="73" t="s">
        <v>403</v>
      </c>
      <c r="F178" s="73" t="s">
        <v>131</v>
      </c>
      <c r="G178" s="70">
        <f>35325000+50517000</f>
        <v>85842000</v>
      </c>
      <c r="H178" s="56" t="s">
        <v>357</v>
      </c>
      <c r="I178" s="56" t="s">
        <v>358</v>
      </c>
      <c r="J178" s="56" t="s">
        <v>370</v>
      </c>
      <c r="K178" s="19" t="s">
        <v>32</v>
      </c>
      <c r="L178" s="56" t="s">
        <v>62</v>
      </c>
      <c r="M178" s="72"/>
      <c r="N178" s="56" t="s">
        <v>68</v>
      </c>
      <c r="O178" s="73"/>
    </row>
    <row r="179" spans="1:15" ht="99.9" customHeight="1" x14ac:dyDescent="0.3">
      <c r="A179" s="67" t="s">
        <v>353</v>
      </c>
      <c r="B179" s="68" t="s">
        <v>411</v>
      </c>
      <c r="C179" s="69" t="s">
        <v>18</v>
      </c>
      <c r="D179" s="73" t="s">
        <v>383</v>
      </c>
      <c r="E179" s="73" t="s">
        <v>412</v>
      </c>
      <c r="F179" s="73" t="s">
        <v>95</v>
      </c>
      <c r="G179" s="70">
        <v>37503987</v>
      </c>
      <c r="H179" s="56" t="s">
        <v>357</v>
      </c>
      <c r="I179" s="56" t="s">
        <v>358</v>
      </c>
      <c r="J179" s="56" t="s">
        <v>370</v>
      </c>
      <c r="K179" s="19" t="s">
        <v>32</v>
      </c>
      <c r="L179" s="56" t="s">
        <v>62</v>
      </c>
      <c r="M179" s="72"/>
      <c r="N179" s="56"/>
      <c r="O179" s="73"/>
    </row>
    <row r="180" spans="1:15" ht="99.9" customHeight="1" x14ac:dyDescent="0.3">
      <c r="A180" s="67" t="s">
        <v>353</v>
      </c>
      <c r="B180" s="68" t="s">
        <v>413</v>
      </c>
      <c r="C180" s="69" t="s">
        <v>18</v>
      </c>
      <c r="D180" s="73" t="s">
        <v>383</v>
      </c>
      <c r="E180" s="73" t="s">
        <v>414</v>
      </c>
      <c r="F180" s="73" t="s">
        <v>190</v>
      </c>
      <c r="G180" s="70">
        <v>45000000</v>
      </c>
      <c r="H180" s="56" t="s">
        <v>357</v>
      </c>
      <c r="I180" s="56" t="s">
        <v>358</v>
      </c>
      <c r="J180" s="56" t="s">
        <v>370</v>
      </c>
      <c r="K180" s="19" t="s">
        <v>32</v>
      </c>
      <c r="L180" s="56" t="s">
        <v>62</v>
      </c>
      <c r="M180" s="72"/>
      <c r="N180" s="56"/>
      <c r="O180" s="73"/>
    </row>
    <row r="181" spans="1:15" ht="99.9" customHeight="1" x14ac:dyDescent="0.3">
      <c r="A181" s="67" t="s">
        <v>353</v>
      </c>
      <c r="B181" s="68" t="s">
        <v>415</v>
      </c>
      <c r="C181" s="69" t="s">
        <v>18</v>
      </c>
      <c r="D181" s="73" t="s">
        <v>383</v>
      </c>
      <c r="E181" s="73" t="s">
        <v>416</v>
      </c>
      <c r="F181" s="73" t="s">
        <v>270</v>
      </c>
      <c r="G181" s="70">
        <v>20000000</v>
      </c>
      <c r="H181" s="56" t="s">
        <v>357</v>
      </c>
      <c r="I181" s="56" t="s">
        <v>358</v>
      </c>
      <c r="J181" s="56" t="s">
        <v>370</v>
      </c>
      <c r="K181" s="19" t="s">
        <v>32</v>
      </c>
      <c r="L181" s="56" t="s">
        <v>62</v>
      </c>
      <c r="M181" s="72"/>
      <c r="N181" s="56"/>
      <c r="O181" s="73"/>
    </row>
    <row r="182" spans="1:15" ht="99.9" customHeight="1" x14ac:dyDescent="0.3">
      <c r="A182" s="67" t="s">
        <v>353</v>
      </c>
      <c r="B182" s="68" t="s">
        <v>417</v>
      </c>
      <c r="C182" s="69" t="s">
        <v>18</v>
      </c>
      <c r="D182" s="73" t="s">
        <v>383</v>
      </c>
      <c r="E182" s="73" t="s">
        <v>403</v>
      </c>
      <c r="F182" s="73" t="s">
        <v>131</v>
      </c>
      <c r="G182" s="70">
        <v>15000000</v>
      </c>
      <c r="H182" s="56" t="s">
        <v>357</v>
      </c>
      <c r="I182" s="56" t="s">
        <v>358</v>
      </c>
      <c r="J182" s="56" t="s">
        <v>370</v>
      </c>
      <c r="K182" s="19" t="s">
        <v>32</v>
      </c>
      <c r="L182" s="56" t="s">
        <v>62</v>
      </c>
      <c r="M182" s="72"/>
      <c r="N182" s="56"/>
      <c r="O182" s="73"/>
    </row>
    <row r="183" spans="1:15" ht="99.9" customHeight="1" x14ac:dyDescent="0.3">
      <c r="A183" s="67" t="s">
        <v>353</v>
      </c>
      <c r="B183" s="68" t="s">
        <v>840</v>
      </c>
      <c r="C183" s="69" t="s">
        <v>18</v>
      </c>
      <c r="D183" s="73" t="s">
        <v>383</v>
      </c>
      <c r="E183" s="73" t="s">
        <v>403</v>
      </c>
      <c r="F183" s="73" t="s">
        <v>131</v>
      </c>
      <c r="G183" s="70">
        <v>13000000</v>
      </c>
      <c r="H183" s="56" t="s">
        <v>357</v>
      </c>
      <c r="I183" s="56" t="s">
        <v>358</v>
      </c>
      <c r="J183" s="56" t="s">
        <v>370</v>
      </c>
      <c r="K183" s="19" t="s">
        <v>32</v>
      </c>
      <c r="L183" s="56" t="s">
        <v>62</v>
      </c>
      <c r="M183" s="72"/>
      <c r="N183" s="56"/>
      <c r="O183" s="73"/>
    </row>
    <row r="184" spans="1:15" ht="99.9" customHeight="1" x14ac:dyDescent="0.3">
      <c r="A184" s="67" t="s">
        <v>353</v>
      </c>
      <c r="B184" s="68" t="s">
        <v>395</v>
      </c>
      <c r="C184" s="69" t="s">
        <v>18</v>
      </c>
      <c r="D184" s="73" t="s">
        <v>383</v>
      </c>
      <c r="E184" s="73" t="s">
        <v>396</v>
      </c>
      <c r="F184" s="73" t="s">
        <v>61</v>
      </c>
      <c r="G184" s="70">
        <v>83245000</v>
      </c>
      <c r="H184" s="56" t="s">
        <v>357</v>
      </c>
      <c r="I184" s="56" t="s">
        <v>358</v>
      </c>
      <c r="J184" s="56" t="s">
        <v>370</v>
      </c>
      <c r="K184" s="26" t="s">
        <v>28</v>
      </c>
      <c r="L184" s="56" t="s">
        <v>62</v>
      </c>
      <c r="M184" s="71" t="s">
        <v>63</v>
      </c>
      <c r="N184" s="56" t="s">
        <v>68</v>
      </c>
      <c r="O184" s="73" t="s">
        <v>392</v>
      </c>
    </row>
    <row r="185" spans="1:15" ht="99.9" customHeight="1" x14ac:dyDescent="0.3">
      <c r="A185" s="67" t="s">
        <v>353</v>
      </c>
      <c r="B185" s="68" t="s">
        <v>399</v>
      </c>
      <c r="C185" s="69" t="s">
        <v>18</v>
      </c>
      <c r="D185" s="73" t="s">
        <v>383</v>
      </c>
      <c r="E185" s="73" t="s">
        <v>99</v>
      </c>
      <c r="F185" s="73" t="s">
        <v>100</v>
      </c>
      <c r="G185" s="70">
        <v>45000000</v>
      </c>
      <c r="H185" s="56" t="s">
        <v>357</v>
      </c>
      <c r="I185" s="56" t="s">
        <v>358</v>
      </c>
      <c r="J185" s="56" t="s">
        <v>370</v>
      </c>
      <c r="K185" s="26" t="s">
        <v>28</v>
      </c>
      <c r="L185" s="56" t="s">
        <v>62</v>
      </c>
      <c r="M185" s="71" t="s">
        <v>63</v>
      </c>
      <c r="N185" s="56" t="s">
        <v>68</v>
      </c>
      <c r="O185" s="73" t="s">
        <v>392</v>
      </c>
    </row>
    <row r="186" spans="1:15" ht="99.9" customHeight="1" x14ac:dyDescent="0.3">
      <c r="A186" s="67" t="s">
        <v>353</v>
      </c>
      <c r="B186" s="68" t="s">
        <v>401</v>
      </c>
      <c r="C186" s="69" t="s">
        <v>18</v>
      </c>
      <c r="D186" s="73" t="s">
        <v>383</v>
      </c>
      <c r="E186" s="73" t="s">
        <v>131</v>
      </c>
      <c r="F186" s="73" t="s">
        <v>131</v>
      </c>
      <c r="G186" s="70">
        <v>88805686</v>
      </c>
      <c r="H186" s="56" t="s">
        <v>357</v>
      </c>
      <c r="I186" s="56" t="s">
        <v>358</v>
      </c>
      <c r="J186" s="56" t="s">
        <v>370</v>
      </c>
      <c r="K186" s="26" t="s">
        <v>28</v>
      </c>
      <c r="L186" s="56" t="s">
        <v>62</v>
      </c>
      <c r="M186" s="72"/>
      <c r="N186" s="56" t="s">
        <v>68</v>
      </c>
      <c r="O186" s="73"/>
    </row>
    <row r="187" spans="1:15" ht="99.9" customHeight="1" x14ac:dyDescent="0.3">
      <c r="A187" s="67" t="s">
        <v>353</v>
      </c>
      <c r="B187" s="68" t="s">
        <v>397</v>
      </c>
      <c r="C187" s="69" t="s">
        <v>18</v>
      </c>
      <c r="D187" s="73" t="s">
        <v>383</v>
      </c>
      <c r="E187" s="73" t="s">
        <v>398</v>
      </c>
      <c r="F187" s="73" t="s">
        <v>53</v>
      </c>
      <c r="G187" s="70">
        <v>85000000</v>
      </c>
      <c r="H187" s="56" t="s">
        <v>357</v>
      </c>
      <c r="I187" s="56" t="s">
        <v>358</v>
      </c>
      <c r="J187" s="56" t="s">
        <v>370</v>
      </c>
      <c r="K187" s="32" t="s">
        <v>164</v>
      </c>
      <c r="L187" s="56" t="s">
        <v>62</v>
      </c>
      <c r="M187" s="71">
        <v>72240000</v>
      </c>
      <c r="N187" s="56" t="s">
        <v>68</v>
      </c>
      <c r="O187" s="73"/>
    </row>
    <row r="188" spans="1:15" ht="99.9" customHeight="1" x14ac:dyDescent="0.3">
      <c r="A188" s="67" t="s">
        <v>353</v>
      </c>
      <c r="B188" s="68" t="s">
        <v>400</v>
      </c>
      <c r="C188" s="69" t="s">
        <v>18</v>
      </c>
      <c r="D188" s="73" t="s">
        <v>383</v>
      </c>
      <c r="E188" s="73" t="s">
        <v>292</v>
      </c>
      <c r="F188" s="73" t="s">
        <v>67</v>
      </c>
      <c r="G188" s="70">
        <v>36675101</v>
      </c>
      <c r="H188" s="56" t="s">
        <v>357</v>
      </c>
      <c r="I188" s="56" t="s">
        <v>358</v>
      </c>
      <c r="J188" s="56" t="s">
        <v>370</v>
      </c>
      <c r="K188" s="32" t="s">
        <v>164</v>
      </c>
      <c r="L188" s="56" t="s">
        <v>62</v>
      </c>
      <c r="M188" s="71">
        <v>28344776.809999999</v>
      </c>
      <c r="N188" s="56" t="s">
        <v>68</v>
      </c>
      <c r="O188" s="73"/>
    </row>
    <row r="189" spans="1:15" ht="99.9" customHeight="1" x14ac:dyDescent="0.3">
      <c r="A189" s="67" t="s">
        <v>353</v>
      </c>
      <c r="B189" s="68" t="s">
        <v>766</v>
      </c>
      <c r="C189" s="69" t="s">
        <v>404</v>
      </c>
      <c r="D189" s="73" t="s">
        <v>383</v>
      </c>
      <c r="E189" s="73" t="s">
        <v>405</v>
      </c>
      <c r="F189" s="73" t="s">
        <v>95</v>
      </c>
      <c r="G189" s="70">
        <v>200000000</v>
      </c>
      <c r="H189" s="56" t="s">
        <v>357</v>
      </c>
      <c r="I189" s="56" t="s">
        <v>358</v>
      </c>
      <c r="J189" s="56" t="s">
        <v>370</v>
      </c>
      <c r="K189" s="19" t="s">
        <v>32</v>
      </c>
      <c r="L189" s="56" t="s">
        <v>381</v>
      </c>
      <c r="M189" s="72"/>
      <c r="N189" s="56"/>
      <c r="O189" s="73" t="s">
        <v>406</v>
      </c>
    </row>
    <row r="190" spans="1:15" ht="99.9" customHeight="1" x14ac:dyDescent="0.3">
      <c r="A190" s="67" t="s">
        <v>353</v>
      </c>
      <c r="B190" s="68" t="s">
        <v>407</v>
      </c>
      <c r="C190" s="69" t="s">
        <v>18</v>
      </c>
      <c r="D190" s="73" t="s">
        <v>383</v>
      </c>
      <c r="E190" s="73" t="s">
        <v>95</v>
      </c>
      <c r="F190" s="73" t="s">
        <v>95</v>
      </c>
      <c r="G190" s="70">
        <v>180000000</v>
      </c>
      <c r="H190" s="56" t="s">
        <v>357</v>
      </c>
      <c r="I190" s="56" t="s">
        <v>358</v>
      </c>
      <c r="J190" s="56" t="s">
        <v>370</v>
      </c>
      <c r="K190" s="19" t="s">
        <v>32</v>
      </c>
      <c r="L190" s="56" t="s">
        <v>62</v>
      </c>
      <c r="M190" s="72"/>
      <c r="N190" s="56"/>
      <c r="O190" s="73"/>
    </row>
    <row r="191" spans="1:15" ht="99.9" customHeight="1" x14ac:dyDescent="0.3">
      <c r="A191" s="67" t="s">
        <v>353</v>
      </c>
      <c r="B191" s="68" t="s">
        <v>767</v>
      </c>
      <c r="C191" s="69" t="s">
        <v>408</v>
      </c>
      <c r="D191" s="73" t="s">
        <v>383</v>
      </c>
      <c r="E191" s="73" t="s">
        <v>270</v>
      </c>
      <c r="F191" s="73" t="s">
        <v>270</v>
      </c>
      <c r="G191" s="70">
        <v>57617168</v>
      </c>
      <c r="H191" s="56" t="s">
        <v>357</v>
      </c>
      <c r="I191" s="56" t="s">
        <v>358</v>
      </c>
      <c r="J191" s="56" t="s">
        <v>370</v>
      </c>
      <c r="K191" s="19" t="s">
        <v>32</v>
      </c>
      <c r="L191" s="56" t="s">
        <v>62</v>
      </c>
      <c r="M191" s="72"/>
      <c r="N191" s="56"/>
      <c r="O191" s="73" t="s">
        <v>406</v>
      </c>
    </row>
    <row r="192" spans="1:15" ht="99.9" customHeight="1" x14ac:dyDescent="0.3">
      <c r="A192" s="67" t="s">
        <v>353</v>
      </c>
      <c r="B192" s="68" t="s">
        <v>420</v>
      </c>
      <c r="C192" s="69" t="s">
        <v>18</v>
      </c>
      <c r="D192" s="73" t="s">
        <v>383</v>
      </c>
      <c r="E192" s="73"/>
      <c r="F192" s="73"/>
      <c r="G192" s="70">
        <v>7000000</v>
      </c>
      <c r="H192" s="56" t="s">
        <v>357</v>
      </c>
      <c r="I192" s="56" t="s">
        <v>358</v>
      </c>
      <c r="J192" s="56" t="s">
        <v>370</v>
      </c>
      <c r="K192" s="19" t="s">
        <v>32</v>
      </c>
      <c r="L192" s="56" t="s">
        <v>381</v>
      </c>
      <c r="M192" s="72"/>
      <c r="N192" s="56"/>
      <c r="O192" s="73"/>
    </row>
    <row r="193" spans="1:15" ht="99.9" customHeight="1" x14ac:dyDescent="0.3">
      <c r="A193" s="67" t="s">
        <v>353</v>
      </c>
      <c r="B193" s="68" t="s">
        <v>421</v>
      </c>
      <c r="C193" s="69" t="s">
        <v>18</v>
      </c>
      <c r="D193" s="73" t="s">
        <v>383</v>
      </c>
      <c r="E193" s="73" t="s">
        <v>130</v>
      </c>
      <c r="F193" s="73" t="s">
        <v>131</v>
      </c>
      <c r="G193" s="70">
        <v>5000000</v>
      </c>
      <c r="H193" s="56" t="s">
        <v>357</v>
      </c>
      <c r="I193" s="56" t="s">
        <v>358</v>
      </c>
      <c r="J193" s="56" t="s">
        <v>370</v>
      </c>
      <c r="K193" s="19" t="s">
        <v>32</v>
      </c>
      <c r="L193" s="56" t="s">
        <v>381</v>
      </c>
      <c r="M193" s="72"/>
      <c r="N193" s="56"/>
      <c r="O193" s="73"/>
    </row>
    <row r="194" spans="1:15" ht="99.9" customHeight="1" x14ac:dyDescent="0.3">
      <c r="A194" s="67" t="s">
        <v>353</v>
      </c>
      <c r="B194" s="68" t="s">
        <v>418</v>
      </c>
      <c r="C194" s="69" t="s">
        <v>18</v>
      </c>
      <c r="D194" s="73" t="s">
        <v>383</v>
      </c>
      <c r="E194" s="73" t="s">
        <v>419</v>
      </c>
      <c r="F194" s="73" t="s">
        <v>190</v>
      </c>
      <c r="G194" s="70">
        <v>10000000</v>
      </c>
      <c r="H194" s="56" t="s">
        <v>357</v>
      </c>
      <c r="I194" s="56" t="s">
        <v>358</v>
      </c>
      <c r="J194" s="56" t="s">
        <v>370</v>
      </c>
      <c r="K194" s="26" t="s">
        <v>28</v>
      </c>
      <c r="L194" s="56" t="s">
        <v>381</v>
      </c>
      <c r="M194" s="72"/>
      <c r="N194" s="56"/>
      <c r="O194" s="73"/>
    </row>
    <row r="195" spans="1:15" ht="99.9" customHeight="1" x14ac:dyDescent="0.3">
      <c r="A195" s="67" t="s">
        <v>353</v>
      </c>
      <c r="B195" s="68" t="s">
        <v>409</v>
      </c>
      <c r="C195" s="69" t="s">
        <v>18</v>
      </c>
      <c r="D195" s="73" t="s">
        <v>383</v>
      </c>
      <c r="E195" s="73" t="s">
        <v>410</v>
      </c>
      <c r="F195" s="73" t="s">
        <v>53</v>
      </c>
      <c r="G195" s="70">
        <v>62600000</v>
      </c>
      <c r="H195" s="56" t="s">
        <v>357</v>
      </c>
      <c r="I195" s="56" t="s">
        <v>358</v>
      </c>
      <c r="J195" s="56" t="s">
        <v>370</v>
      </c>
      <c r="K195" s="32" t="s">
        <v>164</v>
      </c>
      <c r="L195" s="56" t="s">
        <v>56</v>
      </c>
      <c r="M195" s="72"/>
      <c r="N195" s="56"/>
      <c r="O195" s="73"/>
    </row>
    <row r="196" spans="1:15" ht="99.9" customHeight="1" x14ac:dyDescent="0.3">
      <c r="A196" s="62" t="s">
        <v>353</v>
      </c>
      <c r="B196" s="63" t="s">
        <v>466</v>
      </c>
      <c r="C196" s="64" t="s">
        <v>18</v>
      </c>
      <c r="D196" s="63" t="s">
        <v>467</v>
      </c>
      <c r="E196" s="63" t="s">
        <v>468</v>
      </c>
      <c r="F196" s="63" t="s">
        <v>95</v>
      </c>
      <c r="G196" s="65">
        <v>105000000</v>
      </c>
      <c r="H196" s="63" t="s">
        <v>357</v>
      </c>
      <c r="I196" s="63" t="s">
        <v>358</v>
      </c>
      <c r="J196" s="56" t="s">
        <v>370</v>
      </c>
      <c r="K196" s="26" t="s">
        <v>28</v>
      </c>
      <c r="L196" s="63" t="s">
        <v>381</v>
      </c>
      <c r="M196" s="65" t="s">
        <v>427</v>
      </c>
      <c r="N196" s="63" t="s">
        <v>427</v>
      </c>
      <c r="O196" s="127" t="s">
        <v>427</v>
      </c>
    </row>
    <row r="197" spans="1:15" ht="99.9" customHeight="1" x14ac:dyDescent="0.3">
      <c r="A197" s="62" t="s">
        <v>353</v>
      </c>
      <c r="B197" s="63" t="s">
        <v>484</v>
      </c>
      <c r="C197" s="69" t="s">
        <v>18</v>
      </c>
      <c r="D197" s="63" t="s">
        <v>435</v>
      </c>
      <c r="E197" s="63" t="s">
        <v>53</v>
      </c>
      <c r="F197" s="63" t="s">
        <v>53</v>
      </c>
      <c r="G197" s="65">
        <v>82246000</v>
      </c>
      <c r="H197" s="63" t="s">
        <v>357</v>
      </c>
      <c r="I197" s="63" t="s">
        <v>358</v>
      </c>
      <c r="J197" s="56" t="s">
        <v>370</v>
      </c>
      <c r="K197" s="19" t="s">
        <v>32</v>
      </c>
      <c r="L197" s="63" t="s">
        <v>381</v>
      </c>
      <c r="M197" s="65" t="s">
        <v>427</v>
      </c>
      <c r="N197" s="63" t="s">
        <v>427</v>
      </c>
      <c r="O197" s="127"/>
    </row>
    <row r="198" spans="1:15" ht="99.9" customHeight="1" x14ac:dyDescent="0.3">
      <c r="A198" s="62" t="s">
        <v>353</v>
      </c>
      <c r="B198" s="63" t="s">
        <v>498</v>
      </c>
      <c r="C198" s="64" t="s">
        <v>18</v>
      </c>
      <c r="D198" s="63" t="s">
        <v>435</v>
      </c>
      <c r="E198" s="63" t="s">
        <v>499</v>
      </c>
      <c r="F198" s="63" t="s">
        <v>53</v>
      </c>
      <c r="G198" s="65">
        <v>9650000</v>
      </c>
      <c r="H198" s="63" t="s">
        <v>357</v>
      </c>
      <c r="I198" s="63" t="s">
        <v>358</v>
      </c>
      <c r="J198" s="56" t="s">
        <v>370</v>
      </c>
      <c r="K198" s="74" t="s">
        <v>32</v>
      </c>
      <c r="L198" s="63" t="s">
        <v>381</v>
      </c>
      <c r="M198" s="65" t="s">
        <v>427</v>
      </c>
      <c r="N198" s="63" t="s">
        <v>427</v>
      </c>
      <c r="O198" s="127"/>
    </row>
    <row r="199" spans="1:15" ht="99.9" customHeight="1" x14ac:dyDescent="0.3">
      <c r="A199" s="62" t="s">
        <v>353</v>
      </c>
      <c r="B199" s="63" t="s">
        <v>508</v>
      </c>
      <c r="C199" s="64" t="s">
        <v>18</v>
      </c>
      <c r="D199" s="63" t="s">
        <v>435</v>
      </c>
      <c r="E199" s="63" t="s">
        <v>67</v>
      </c>
      <c r="F199" s="63" t="s">
        <v>67</v>
      </c>
      <c r="G199" s="65">
        <v>11600000</v>
      </c>
      <c r="H199" s="63" t="s">
        <v>357</v>
      </c>
      <c r="I199" s="63" t="s">
        <v>358</v>
      </c>
      <c r="J199" s="56" t="s">
        <v>370</v>
      </c>
      <c r="K199" s="19" t="s">
        <v>32</v>
      </c>
      <c r="L199" s="63" t="s">
        <v>381</v>
      </c>
      <c r="M199" s="65" t="s">
        <v>427</v>
      </c>
      <c r="N199" s="63" t="s">
        <v>427</v>
      </c>
      <c r="O199" s="127"/>
    </row>
    <row r="200" spans="1:15" ht="99.9" customHeight="1" x14ac:dyDescent="0.3">
      <c r="A200" s="62" t="s">
        <v>353</v>
      </c>
      <c r="B200" s="63" t="s">
        <v>527</v>
      </c>
      <c r="C200" s="64" t="s">
        <v>18</v>
      </c>
      <c r="D200" s="63" t="s">
        <v>435</v>
      </c>
      <c r="E200" s="63" t="s">
        <v>528</v>
      </c>
      <c r="F200" s="63" t="s">
        <v>459</v>
      </c>
      <c r="G200" s="65">
        <v>30000000</v>
      </c>
      <c r="H200" s="63" t="s">
        <v>357</v>
      </c>
      <c r="I200" s="63" t="s">
        <v>358</v>
      </c>
      <c r="J200" s="56" t="s">
        <v>370</v>
      </c>
      <c r="K200" s="19" t="s">
        <v>32</v>
      </c>
      <c r="L200" s="63" t="s">
        <v>381</v>
      </c>
      <c r="M200" s="65" t="s">
        <v>427</v>
      </c>
      <c r="N200" s="63" t="s">
        <v>427</v>
      </c>
      <c r="O200" s="127"/>
    </row>
    <row r="201" spans="1:15" ht="99.9" customHeight="1" x14ac:dyDescent="0.3">
      <c r="A201" s="62" t="s">
        <v>353</v>
      </c>
      <c r="B201" s="57" t="s">
        <v>434</v>
      </c>
      <c r="C201" s="64" t="s">
        <v>18</v>
      </c>
      <c r="D201" s="63" t="s">
        <v>435</v>
      </c>
      <c r="E201" s="63" t="s">
        <v>436</v>
      </c>
      <c r="F201" s="63" t="s">
        <v>61</v>
      </c>
      <c r="G201" s="65">
        <v>3000393</v>
      </c>
      <c r="H201" s="63" t="s">
        <v>357</v>
      </c>
      <c r="I201" s="63" t="s">
        <v>358</v>
      </c>
      <c r="J201" s="56" t="s">
        <v>370</v>
      </c>
      <c r="K201" s="26" t="s">
        <v>28</v>
      </c>
      <c r="L201" s="63" t="s">
        <v>381</v>
      </c>
      <c r="M201" s="65" t="s">
        <v>427</v>
      </c>
      <c r="N201" s="63" t="s">
        <v>427</v>
      </c>
      <c r="O201" s="127" t="s">
        <v>427</v>
      </c>
    </row>
    <row r="202" spans="1:15" ht="99.9" customHeight="1" x14ac:dyDescent="0.3">
      <c r="A202" s="62" t="s">
        <v>353</v>
      </c>
      <c r="B202" s="75" t="s">
        <v>452</v>
      </c>
      <c r="C202" s="64" t="s">
        <v>18</v>
      </c>
      <c r="D202" s="63" t="s">
        <v>435</v>
      </c>
      <c r="E202" s="63" t="s">
        <v>453</v>
      </c>
      <c r="F202" s="63" t="s">
        <v>270</v>
      </c>
      <c r="G202" s="65">
        <v>5800000</v>
      </c>
      <c r="H202" s="63" t="s">
        <v>357</v>
      </c>
      <c r="I202" s="63" t="s">
        <v>358</v>
      </c>
      <c r="J202" s="56" t="s">
        <v>370</v>
      </c>
      <c r="K202" s="26" t="s">
        <v>28</v>
      </c>
      <c r="L202" s="63" t="s">
        <v>381</v>
      </c>
      <c r="M202" s="65" t="s">
        <v>427</v>
      </c>
      <c r="N202" s="63" t="s">
        <v>427</v>
      </c>
      <c r="O202" s="127" t="s">
        <v>427</v>
      </c>
    </row>
    <row r="203" spans="1:15" ht="99.9" customHeight="1" x14ac:dyDescent="0.3">
      <c r="A203" s="62" t="s">
        <v>353</v>
      </c>
      <c r="B203" s="75" t="s">
        <v>464</v>
      </c>
      <c r="C203" s="64" t="s">
        <v>18</v>
      </c>
      <c r="D203" s="63" t="s">
        <v>435</v>
      </c>
      <c r="E203" s="63" t="s">
        <v>465</v>
      </c>
      <c r="F203" s="63" t="s">
        <v>81</v>
      </c>
      <c r="G203" s="65">
        <v>35391933</v>
      </c>
      <c r="H203" s="63" t="s">
        <v>357</v>
      </c>
      <c r="I203" s="63" t="s">
        <v>358</v>
      </c>
      <c r="J203" s="56" t="s">
        <v>370</v>
      </c>
      <c r="K203" s="26" t="s">
        <v>28</v>
      </c>
      <c r="L203" s="63" t="s">
        <v>381</v>
      </c>
      <c r="M203" s="65" t="s">
        <v>427</v>
      </c>
      <c r="N203" s="63" t="s">
        <v>427</v>
      </c>
      <c r="O203" s="127" t="s">
        <v>427</v>
      </c>
    </row>
    <row r="204" spans="1:15" ht="99.9" customHeight="1" x14ac:dyDescent="0.3">
      <c r="A204" s="62" t="s">
        <v>353</v>
      </c>
      <c r="B204" s="59" t="s">
        <v>483</v>
      </c>
      <c r="C204" s="64" t="s">
        <v>18</v>
      </c>
      <c r="D204" s="63" t="s">
        <v>435</v>
      </c>
      <c r="E204" s="63" t="s">
        <v>419</v>
      </c>
      <c r="F204" s="63" t="s">
        <v>190</v>
      </c>
      <c r="G204" s="65">
        <v>38900000</v>
      </c>
      <c r="H204" s="63" t="s">
        <v>357</v>
      </c>
      <c r="I204" s="63" t="s">
        <v>358</v>
      </c>
      <c r="J204" s="56" t="s">
        <v>370</v>
      </c>
      <c r="K204" s="26" t="s">
        <v>28</v>
      </c>
      <c r="L204" s="63" t="s">
        <v>381</v>
      </c>
      <c r="M204" s="65" t="s">
        <v>427</v>
      </c>
      <c r="N204" s="63" t="s">
        <v>427</v>
      </c>
      <c r="O204" s="127" t="s">
        <v>427</v>
      </c>
    </row>
    <row r="205" spans="1:15" ht="99.9" customHeight="1" x14ac:dyDescent="0.3">
      <c r="A205" s="62" t="s">
        <v>353</v>
      </c>
      <c r="B205" s="63" t="s">
        <v>533</v>
      </c>
      <c r="C205" s="64" t="s">
        <v>18</v>
      </c>
      <c r="D205" s="63" t="s">
        <v>492</v>
      </c>
      <c r="E205" s="63" t="s">
        <v>534</v>
      </c>
      <c r="F205" s="63" t="s">
        <v>95</v>
      </c>
      <c r="G205" s="65">
        <v>14500000</v>
      </c>
      <c r="H205" s="63" t="s">
        <v>357</v>
      </c>
      <c r="I205" s="63" t="s">
        <v>358</v>
      </c>
      <c r="J205" s="56" t="s">
        <v>370</v>
      </c>
      <c r="K205" s="19" t="s">
        <v>32</v>
      </c>
      <c r="L205" s="63" t="s">
        <v>381</v>
      </c>
      <c r="M205" s="65" t="s">
        <v>427</v>
      </c>
      <c r="N205" s="63" t="s">
        <v>427</v>
      </c>
      <c r="O205" s="127"/>
    </row>
    <row r="206" spans="1:15" ht="99.9" customHeight="1" x14ac:dyDescent="0.3">
      <c r="A206" s="62" t="s">
        <v>353</v>
      </c>
      <c r="B206" s="63" t="s">
        <v>536</v>
      </c>
      <c r="C206" s="64" t="s">
        <v>18</v>
      </c>
      <c r="D206" s="63" t="s">
        <v>492</v>
      </c>
      <c r="E206" s="63" t="s">
        <v>534</v>
      </c>
      <c r="F206" s="63" t="s">
        <v>95</v>
      </c>
      <c r="G206" s="65">
        <v>9200000</v>
      </c>
      <c r="H206" s="63" t="s">
        <v>357</v>
      </c>
      <c r="I206" s="63" t="s">
        <v>358</v>
      </c>
      <c r="J206" s="56" t="s">
        <v>370</v>
      </c>
      <c r="K206" s="19" t="s">
        <v>32</v>
      </c>
      <c r="L206" s="63" t="s">
        <v>381</v>
      </c>
      <c r="M206" s="65" t="s">
        <v>427</v>
      </c>
      <c r="N206" s="63" t="s">
        <v>427</v>
      </c>
      <c r="O206" s="127"/>
    </row>
    <row r="207" spans="1:15" ht="99.9" customHeight="1" x14ac:dyDescent="0.3">
      <c r="A207" s="62" t="s">
        <v>353</v>
      </c>
      <c r="B207" s="63" t="s">
        <v>491</v>
      </c>
      <c r="C207" s="64" t="s">
        <v>18</v>
      </c>
      <c r="D207" s="63" t="s">
        <v>492</v>
      </c>
      <c r="E207" s="63" t="s">
        <v>493</v>
      </c>
      <c r="F207" s="63" t="s">
        <v>53</v>
      </c>
      <c r="G207" s="65">
        <v>40810000</v>
      </c>
      <c r="H207" s="63" t="s">
        <v>357</v>
      </c>
      <c r="I207" s="63" t="s">
        <v>358</v>
      </c>
      <c r="J207" s="56" t="s">
        <v>370</v>
      </c>
      <c r="K207" s="19" t="s">
        <v>32</v>
      </c>
      <c r="L207" s="63" t="s">
        <v>62</v>
      </c>
      <c r="M207" s="65" t="s">
        <v>427</v>
      </c>
      <c r="N207" s="63"/>
      <c r="O207" s="127"/>
    </row>
    <row r="208" spans="1:15" ht="99.9" customHeight="1" x14ac:dyDescent="0.3">
      <c r="A208" s="67" t="s">
        <v>353</v>
      </c>
      <c r="B208" s="68" t="s">
        <v>775</v>
      </c>
      <c r="C208" s="69" t="s">
        <v>18</v>
      </c>
      <c r="D208" s="73" t="s">
        <v>776</v>
      </c>
      <c r="E208" s="68" t="s">
        <v>777</v>
      </c>
      <c r="F208" s="68" t="s">
        <v>135</v>
      </c>
      <c r="G208" s="70">
        <v>45000000</v>
      </c>
      <c r="H208" s="56" t="s">
        <v>357</v>
      </c>
      <c r="I208" s="56" t="s">
        <v>358</v>
      </c>
      <c r="J208" s="56" t="s">
        <v>370</v>
      </c>
      <c r="K208" s="19" t="s">
        <v>32</v>
      </c>
      <c r="L208" s="56"/>
      <c r="M208" s="72"/>
      <c r="N208" s="56"/>
      <c r="O208" s="73"/>
    </row>
    <row r="209" spans="1:15" ht="99.9" customHeight="1" x14ac:dyDescent="0.3">
      <c r="A209" s="67" t="s">
        <v>353</v>
      </c>
      <c r="B209" s="68" t="s">
        <v>385</v>
      </c>
      <c r="C209" s="69" t="s">
        <v>18</v>
      </c>
      <c r="D209" s="68" t="s">
        <v>386</v>
      </c>
      <c r="E209" s="68" t="s">
        <v>266</v>
      </c>
      <c r="F209" s="68" t="s">
        <v>100</v>
      </c>
      <c r="G209" s="70">
        <v>50000000</v>
      </c>
      <c r="H209" s="56" t="s">
        <v>357</v>
      </c>
      <c r="I209" s="56" t="s">
        <v>358</v>
      </c>
      <c r="J209" s="56" t="s">
        <v>370</v>
      </c>
      <c r="K209" s="32" t="s">
        <v>164</v>
      </c>
      <c r="L209" s="56" t="s">
        <v>381</v>
      </c>
      <c r="M209" s="72">
        <v>14032499.33</v>
      </c>
      <c r="N209" s="56"/>
      <c r="O209" s="73"/>
    </row>
    <row r="210" spans="1:15" ht="99.9" customHeight="1" x14ac:dyDescent="0.3">
      <c r="A210" s="67" t="s">
        <v>353</v>
      </c>
      <c r="B210" s="68" t="s">
        <v>391</v>
      </c>
      <c r="C210" s="69" t="s">
        <v>18</v>
      </c>
      <c r="D210" s="73" t="s">
        <v>386</v>
      </c>
      <c r="E210" s="73" t="s">
        <v>100</v>
      </c>
      <c r="F210" s="73" t="s">
        <v>100</v>
      </c>
      <c r="G210" s="70">
        <v>574948000</v>
      </c>
      <c r="H210" s="56" t="s">
        <v>357</v>
      </c>
      <c r="I210" s="56" t="s">
        <v>358</v>
      </c>
      <c r="J210" s="56" t="s">
        <v>370</v>
      </c>
      <c r="K210" s="26" t="s">
        <v>28</v>
      </c>
      <c r="L210" s="56" t="s">
        <v>62</v>
      </c>
      <c r="M210" s="71" t="s">
        <v>63</v>
      </c>
      <c r="N210" s="56" t="s">
        <v>68</v>
      </c>
      <c r="O210" s="73" t="s">
        <v>392</v>
      </c>
    </row>
    <row r="211" spans="1:15" ht="99.9" customHeight="1" x14ac:dyDescent="0.3">
      <c r="A211" s="9" t="s">
        <v>353</v>
      </c>
      <c r="B211" s="8" t="s">
        <v>393</v>
      </c>
      <c r="C211" s="9" t="s">
        <v>18</v>
      </c>
      <c r="D211" s="10" t="s">
        <v>386</v>
      </c>
      <c r="E211" s="10" t="s">
        <v>394</v>
      </c>
      <c r="F211" s="10" t="s">
        <v>81</v>
      </c>
      <c r="G211" s="28">
        <v>229836000</v>
      </c>
      <c r="H211" s="18" t="s">
        <v>357</v>
      </c>
      <c r="I211" s="18" t="s">
        <v>358</v>
      </c>
      <c r="J211" s="18" t="s">
        <v>370</v>
      </c>
      <c r="K211" s="26" t="s">
        <v>28</v>
      </c>
      <c r="L211" s="18" t="s">
        <v>62</v>
      </c>
      <c r="M211" s="11" t="s">
        <v>63</v>
      </c>
      <c r="N211" s="18" t="s">
        <v>68</v>
      </c>
      <c r="O211" s="10" t="s">
        <v>392</v>
      </c>
    </row>
    <row r="212" spans="1:15" ht="99.9" customHeight="1" x14ac:dyDescent="0.3">
      <c r="A212" s="9" t="s">
        <v>353</v>
      </c>
      <c r="B212" s="8" t="s">
        <v>377</v>
      </c>
      <c r="C212" s="9" t="s">
        <v>378</v>
      </c>
      <c r="D212" s="10" t="s">
        <v>379</v>
      </c>
      <c r="E212" s="10" t="s">
        <v>18</v>
      </c>
      <c r="F212" s="10" t="s">
        <v>18</v>
      </c>
      <c r="G212" s="76" t="s">
        <v>380</v>
      </c>
      <c r="H212" s="18" t="s">
        <v>357</v>
      </c>
      <c r="I212" s="18" t="s">
        <v>358</v>
      </c>
      <c r="J212" s="18" t="s">
        <v>370</v>
      </c>
      <c r="K212" s="26" t="s">
        <v>28</v>
      </c>
      <c r="L212" s="18" t="s">
        <v>381</v>
      </c>
      <c r="M212" s="24"/>
      <c r="N212" s="18"/>
      <c r="O212" s="10"/>
    </row>
    <row r="213" spans="1:15" ht="99.9" customHeight="1" x14ac:dyDescent="0.3">
      <c r="A213" s="131" t="s">
        <v>353</v>
      </c>
      <c r="B213" s="132" t="s">
        <v>366</v>
      </c>
      <c r="C213" s="131" t="s">
        <v>367</v>
      </c>
      <c r="D213" s="133" t="s">
        <v>368</v>
      </c>
      <c r="E213" s="133" t="s">
        <v>18</v>
      </c>
      <c r="F213" s="133" t="s">
        <v>18</v>
      </c>
      <c r="G213" s="134" t="s">
        <v>369</v>
      </c>
      <c r="H213" s="135" t="s">
        <v>357</v>
      </c>
      <c r="I213" s="135" t="s">
        <v>358</v>
      </c>
      <c r="J213" s="135" t="s">
        <v>370</v>
      </c>
      <c r="K213" s="23" t="s">
        <v>22</v>
      </c>
      <c r="L213" s="135"/>
      <c r="M213" s="136"/>
      <c r="N213" s="135"/>
      <c r="O213" s="133"/>
    </row>
    <row r="214" spans="1:15" ht="99.9" customHeight="1" x14ac:dyDescent="0.3">
      <c r="A214" s="9" t="s">
        <v>353</v>
      </c>
      <c r="B214" s="8" t="s">
        <v>374</v>
      </c>
      <c r="C214" s="9" t="s">
        <v>18</v>
      </c>
      <c r="D214" s="10" t="s">
        <v>375</v>
      </c>
      <c r="E214" s="10" t="s">
        <v>376</v>
      </c>
      <c r="F214" s="10" t="s">
        <v>18</v>
      </c>
      <c r="G214" s="76">
        <v>5592000</v>
      </c>
      <c r="H214" s="18" t="s">
        <v>357</v>
      </c>
      <c r="I214" s="18" t="s">
        <v>358</v>
      </c>
      <c r="J214" s="18" t="s">
        <v>373</v>
      </c>
      <c r="K214" s="19" t="s">
        <v>32</v>
      </c>
      <c r="L214" s="18" t="s">
        <v>23</v>
      </c>
      <c r="M214" s="24"/>
      <c r="N214" s="18"/>
      <c r="O214" s="10"/>
    </row>
    <row r="215" spans="1:15" ht="99.9" customHeight="1" x14ac:dyDescent="0.3">
      <c r="A215" s="131" t="s">
        <v>353</v>
      </c>
      <c r="B215" s="132" t="s">
        <v>371</v>
      </c>
      <c r="C215" s="131" t="s">
        <v>18</v>
      </c>
      <c r="D215" s="133" t="s">
        <v>372</v>
      </c>
      <c r="E215" s="133" t="s">
        <v>18</v>
      </c>
      <c r="F215" s="133" t="s">
        <v>18</v>
      </c>
      <c r="G215" s="134" t="s">
        <v>369</v>
      </c>
      <c r="H215" s="135" t="s">
        <v>357</v>
      </c>
      <c r="I215" s="135" t="s">
        <v>358</v>
      </c>
      <c r="J215" s="135" t="s">
        <v>373</v>
      </c>
      <c r="K215" s="23" t="s">
        <v>22</v>
      </c>
      <c r="L215" s="135"/>
      <c r="M215" s="136"/>
      <c r="N215" s="135"/>
      <c r="O215" s="133"/>
    </row>
    <row r="216" spans="1:15" ht="99.9" customHeight="1" x14ac:dyDescent="0.3">
      <c r="A216" s="9" t="s">
        <v>174</v>
      </c>
      <c r="B216" s="8" t="s">
        <v>711</v>
      </c>
      <c r="C216" s="9" t="s">
        <v>712</v>
      </c>
      <c r="D216" s="10" t="s">
        <v>545</v>
      </c>
      <c r="E216" s="10" t="s">
        <v>131</v>
      </c>
      <c r="F216" s="10" t="s">
        <v>131</v>
      </c>
      <c r="G216" s="11">
        <v>31371911</v>
      </c>
      <c r="H216" s="18" t="s">
        <v>357</v>
      </c>
      <c r="I216" s="18" t="s">
        <v>546</v>
      </c>
      <c r="J216" s="18" t="s">
        <v>547</v>
      </c>
      <c r="K216" s="32" t="s">
        <v>164</v>
      </c>
      <c r="L216" s="77" t="s">
        <v>62</v>
      </c>
      <c r="M216" s="11">
        <v>16706363.470000001</v>
      </c>
      <c r="N216" s="18"/>
      <c r="O216" s="10"/>
    </row>
    <row r="217" spans="1:15" ht="99.9" customHeight="1" x14ac:dyDescent="0.3">
      <c r="A217" s="9" t="s">
        <v>174</v>
      </c>
      <c r="B217" s="8" t="s">
        <v>713</v>
      </c>
      <c r="C217" s="9" t="s">
        <v>714</v>
      </c>
      <c r="D217" s="10" t="s">
        <v>545</v>
      </c>
      <c r="E217" s="10" t="s">
        <v>100</v>
      </c>
      <c r="F217" s="10" t="s">
        <v>100</v>
      </c>
      <c r="G217" s="11">
        <v>27478711</v>
      </c>
      <c r="H217" s="18" t="s">
        <v>357</v>
      </c>
      <c r="I217" s="18" t="s">
        <v>546</v>
      </c>
      <c r="J217" s="18" t="s">
        <v>547</v>
      </c>
      <c r="K217" s="32" t="s">
        <v>164</v>
      </c>
      <c r="L217" s="77" t="s">
        <v>62</v>
      </c>
      <c r="M217" s="11">
        <v>16999999.989999998</v>
      </c>
      <c r="N217" s="18"/>
      <c r="O217" s="10"/>
    </row>
    <row r="218" spans="1:15" ht="99.9" customHeight="1" x14ac:dyDescent="0.3">
      <c r="A218" s="9" t="s">
        <v>174</v>
      </c>
      <c r="B218" s="8" t="s">
        <v>715</v>
      </c>
      <c r="C218" s="9" t="s">
        <v>716</v>
      </c>
      <c r="D218" s="10" t="s">
        <v>545</v>
      </c>
      <c r="E218" s="10" t="s">
        <v>95</v>
      </c>
      <c r="F218" s="10" t="s">
        <v>95</v>
      </c>
      <c r="G218" s="11">
        <v>21010211</v>
      </c>
      <c r="H218" s="18" t="s">
        <v>357</v>
      </c>
      <c r="I218" s="18" t="s">
        <v>546</v>
      </c>
      <c r="J218" s="18" t="s">
        <v>547</v>
      </c>
      <c r="K218" s="32" t="s">
        <v>164</v>
      </c>
      <c r="L218" s="77" t="s">
        <v>62</v>
      </c>
      <c r="M218" s="11">
        <v>15187609.119999999</v>
      </c>
      <c r="N218" s="18"/>
      <c r="O218" s="10"/>
    </row>
    <row r="219" spans="1:15" ht="99.9" customHeight="1" x14ac:dyDescent="0.3">
      <c r="A219" s="21" t="s">
        <v>174</v>
      </c>
      <c r="B219" s="8" t="s">
        <v>543</v>
      </c>
      <c r="C219" s="9" t="s">
        <v>544</v>
      </c>
      <c r="D219" s="8" t="s">
        <v>545</v>
      </c>
      <c r="E219" s="10" t="s">
        <v>190</v>
      </c>
      <c r="F219" s="10" t="s">
        <v>190</v>
      </c>
      <c r="G219" s="11">
        <v>5905972</v>
      </c>
      <c r="H219" s="18" t="s">
        <v>357</v>
      </c>
      <c r="I219" s="18" t="s">
        <v>546</v>
      </c>
      <c r="J219" s="18" t="s">
        <v>547</v>
      </c>
      <c r="K219" s="32" t="s">
        <v>164</v>
      </c>
      <c r="L219" s="77" t="s">
        <v>62</v>
      </c>
      <c r="M219" s="11">
        <v>4327317.3099999996</v>
      </c>
      <c r="N219" s="78"/>
      <c r="O219" s="10"/>
    </row>
    <row r="220" spans="1:15" ht="99.9" customHeight="1" x14ac:dyDescent="0.3">
      <c r="A220" s="9" t="s">
        <v>174</v>
      </c>
      <c r="B220" s="8" t="s">
        <v>717</v>
      </c>
      <c r="C220" s="9" t="s">
        <v>718</v>
      </c>
      <c r="D220" s="10" t="s">
        <v>719</v>
      </c>
      <c r="E220" s="10" t="s">
        <v>53</v>
      </c>
      <c r="F220" s="10" t="s">
        <v>53</v>
      </c>
      <c r="G220" s="11">
        <v>50000000</v>
      </c>
      <c r="H220" s="18" t="s">
        <v>357</v>
      </c>
      <c r="I220" s="18" t="s">
        <v>546</v>
      </c>
      <c r="J220" s="18" t="s">
        <v>547</v>
      </c>
      <c r="K220" s="32" t="s">
        <v>164</v>
      </c>
      <c r="L220" s="77" t="s">
        <v>62</v>
      </c>
      <c r="M220" s="11">
        <v>42500000</v>
      </c>
      <c r="N220" s="18"/>
      <c r="O220" s="10"/>
    </row>
    <row r="221" spans="1:15" ht="99.9" customHeight="1" x14ac:dyDescent="0.3">
      <c r="A221" s="9" t="s">
        <v>174</v>
      </c>
      <c r="B221" s="8" t="s">
        <v>548</v>
      </c>
      <c r="C221" s="9" t="s">
        <v>549</v>
      </c>
      <c r="D221" s="10" t="s">
        <v>550</v>
      </c>
      <c r="E221" s="10" t="s">
        <v>18</v>
      </c>
      <c r="F221" s="10" t="s">
        <v>18</v>
      </c>
      <c r="G221" s="11">
        <v>30000000</v>
      </c>
      <c r="H221" s="18" t="s">
        <v>357</v>
      </c>
      <c r="I221" s="18" t="s">
        <v>546</v>
      </c>
      <c r="J221" s="18" t="s">
        <v>547</v>
      </c>
      <c r="K221" s="19" t="s">
        <v>32</v>
      </c>
      <c r="L221" s="18" t="s">
        <v>62</v>
      </c>
      <c r="M221" s="11">
        <v>45000000</v>
      </c>
      <c r="N221" s="22"/>
      <c r="O221" s="10" t="s">
        <v>795</v>
      </c>
    </row>
    <row r="222" spans="1:15" s="25" customFormat="1" ht="99.9" customHeight="1" x14ac:dyDescent="0.3">
      <c r="A222" s="9" t="s">
        <v>551</v>
      </c>
      <c r="B222" s="8" t="s">
        <v>556</v>
      </c>
      <c r="C222" s="9" t="s">
        <v>18</v>
      </c>
      <c r="D222" s="10" t="s">
        <v>557</v>
      </c>
      <c r="E222" s="10" t="s">
        <v>18</v>
      </c>
      <c r="F222" s="10" t="s">
        <v>18</v>
      </c>
      <c r="G222" s="11">
        <v>2420000</v>
      </c>
      <c r="H222" s="18" t="s">
        <v>357</v>
      </c>
      <c r="I222" s="18" t="s">
        <v>546</v>
      </c>
      <c r="J222" s="18" t="s">
        <v>554</v>
      </c>
      <c r="K222" s="26" t="s">
        <v>28</v>
      </c>
      <c r="L222" s="18" t="s">
        <v>49</v>
      </c>
      <c r="M222" s="11">
        <v>2000000</v>
      </c>
      <c r="N222" s="18"/>
      <c r="O222" s="10" t="s">
        <v>558</v>
      </c>
    </row>
    <row r="223" spans="1:15" ht="99.9" customHeight="1" x14ac:dyDescent="0.3">
      <c r="A223" s="9" t="s">
        <v>559</v>
      </c>
      <c r="B223" s="8" t="s">
        <v>560</v>
      </c>
      <c r="C223" s="9" t="s">
        <v>18</v>
      </c>
      <c r="D223" s="10" t="s">
        <v>561</v>
      </c>
      <c r="E223" s="10" t="s">
        <v>18</v>
      </c>
      <c r="F223" s="10" t="s">
        <v>18</v>
      </c>
      <c r="G223" s="28">
        <v>265000</v>
      </c>
      <c r="H223" s="18" t="s">
        <v>357</v>
      </c>
      <c r="I223" s="18" t="s">
        <v>546</v>
      </c>
      <c r="J223" s="18" t="s">
        <v>554</v>
      </c>
      <c r="K223" s="32" t="s">
        <v>164</v>
      </c>
      <c r="L223" s="18" t="s">
        <v>18</v>
      </c>
      <c r="M223" s="24"/>
      <c r="N223" s="22"/>
      <c r="O223" s="10"/>
    </row>
    <row r="224" spans="1:15" ht="99.9" customHeight="1" x14ac:dyDescent="0.3">
      <c r="A224" s="9" t="s">
        <v>551</v>
      </c>
      <c r="B224" s="8" t="s">
        <v>552</v>
      </c>
      <c r="C224" s="9" t="s">
        <v>18</v>
      </c>
      <c r="D224" s="10" t="s">
        <v>553</v>
      </c>
      <c r="E224" s="10" t="s">
        <v>18</v>
      </c>
      <c r="F224" s="10" t="s">
        <v>18</v>
      </c>
      <c r="G224" s="11">
        <v>76000000</v>
      </c>
      <c r="H224" s="18" t="s">
        <v>357</v>
      </c>
      <c r="I224" s="18" t="s">
        <v>546</v>
      </c>
      <c r="J224" s="18" t="s">
        <v>554</v>
      </c>
      <c r="K224" s="26" t="s">
        <v>28</v>
      </c>
      <c r="L224" s="18" t="s">
        <v>49</v>
      </c>
      <c r="M224" s="24">
        <v>62706335</v>
      </c>
      <c r="N224" s="22"/>
      <c r="O224" s="10" t="s">
        <v>555</v>
      </c>
    </row>
    <row r="225" spans="1:15" ht="99.9" customHeight="1" x14ac:dyDescent="0.3">
      <c r="A225" s="9" t="s">
        <v>551</v>
      </c>
      <c r="B225" s="8" t="s">
        <v>841</v>
      </c>
      <c r="C225" s="9" t="s">
        <v>18</v>
      </c>
      <c r="D225" s="10" t="s">
        <v>817</v>
      </c>
      <c r="E225" s="10" t="s">
        <v>18</v>
      </c>
      <c r="F225" s="10" t="s">
        <v>18</v>
      </c>
      <c r="G225" s="11">
        <v>89500000</v>
      </c>
      <c r="H225" s="18" t="s">
        <v>357</v>
      </c>
      <c r="I225" s="18" t="s">
        <v>546</v>
      </c>
      <c r="J225" s="18" t="s">
        <v>554</v>
      </c>
      <c r="K225" s="19" t="s">
        <v>32</v>
      </c>
      <c r="L225" s="18" t="s">
        <v>18</v>
      </c>
      <c r="M225" s="11"/>
      <c r="N225" s="18"/>
      <c r="O225" s="10" t="s">
        <v>818</v>
      </c>
    </row>
    <row r="226" spans="1:15" ht="99.9" customHeight="1" x14ac:dyDescent="0.3">
      <c r="A226" s="9" t="s">
        <v>551</v>
      </c>
      <c r="B226" s="8" t="s">
        <v>562</v>
      </c>
      <c r="C226" s="9" t="s">
        <v>18</v>
      </c>
      <c r="D226" s="10" t="s">
        <v>563</v>
      </c>
      <c r="E226" s="10" t="s">
        <v>18</v>
      </c>
      <c r="F226" s="10" t="s">
        <v>18</v>
      </c>
      <c r="G226" s="11" t="s">
        <v>564</v>
      </c>
      <c r="H226" s="18" t="s">
        <v>357</v>
      </c>
      <c r="I226" s="18" t="s">
        <v>546</v>
      </c>
      <c r="J226" s="18" t="s">
        <v>554</v>
      </c>
      <c r="K226" s="19" t="s">
        <v>32</v>
      </c>
      <c r="L226" s="18" t="s">
        <v>18</v>
      </c>
      <c r="M226" s="11"/>
      <c r="N226" s="18"/>
      <c r="O226" s="10"/>
    </row>
    <row r="227" spans="1:15" ht="99.9" customHeight="1" x14ac:dyDescent="0.3">
      <c r="A227" s="9" t="s">
        <v>50</v>
      </c>
      <c r="B227" s="79" t="s">
        <v>639</v>
      </c>
      <c r="C227" s="9" t="s">
        <v>596</v>
      </c>
      <c r="D227" s="50" t="s">
        <v>640</v>
      </c>
      <c r="E227" s="10" t="s">
        <v>190</v>
      </c>
      <c r="F227" s="10" t="s">
        <v>190</v>
      </c>
      <c r="G227" s="28">
        <v>20300000</v>
      </c>
      <c r="H227" s="18" t="s">
        <v>357</v>
      </c>
      <c r="I227" s="18" t="s">
        <v>567</v>
      </c>
      <c r="J227" s="18" t="s">
        <v>568</v>
      </c>
      <c r="K227" s="19" t="s">
        <v>32</v>
      </c>
      <c r="L227" s="18" t="s">
        <v>569</v>
      </c>
      <c r="M227" s="24"/>
      <c r="N227" s="18"/>
      <c r="O227" s="10" t="s">
        <v>641</v>
      </c>
    </row>
    <row r="228" spans="1:15" ht="99.9" customHeight="1" x14ac:dyDescent="0.3">
      <c r="A228" s="33" t="s">
        <v>50</v>
      </c>
      <c r="B228" s="46" t="s">
        <v>676</v>
      </c>
      <c r="C228" s="33" t="s">
        <v>18</v>
      </c>
      <c r="D228" s="47" t="s">
        <v>859</v>
      </c>
      <c r="E228" s="47" t="s">
        <v>677</v>
      </c>
      <c r="F228" s="47" t="s">
        <v>135</v>
      </c>
      <c r="G228" s="41">
        <v>12000000</v>
      </c>
      <c r="H228" s="17" t="s">
        <v>357</v>
      </c>
      <c r="I228" s="17" t="s">
        <v>567</v>
      </c>
      <c r="J228" s="17" t="s">
        <v>568</v>
      </c>
      <c r="K228" s="19" t="s">
        <v>32</v>
      </c>
      <c r="L228" s="17"/>
      <c r="M228" s="42"/>
      <c r="N228" s="17"/>
      <c r="O228" s="35" t="s">
        <v>638</v>
      </c>
    </row>
    <row r="229" spans="1:15" ht="99.9" customHeight="1" x14ac:dyDescent="0.3">
      <c r="A229" s="33" t="s">
        <v>50</v>
      </c>
      <c r="B229" s="46" t="s">
        <v>680</v>
      </c>
      <c r="C229" s="33" t="s">
        <v>18</v>
      </c>
      <c r="D229" s="47" t="s">
        <v>859</v>
      </c>
      <c r="E229" s="47" t="s">
        <v>677</v>
      </c>
      <c r="F229" s="47" t="s">
        <v>135</v>
      </c>
      <c r="G229" s="41">
        <v>9000000</v>
      </c>
      <c r="H229" s="17" t="s">
        <v>357</v>
      </c>
      <c r="I229" s="17" t="s">
        <v>567</v>
      </c>
      <c r="J229" s="17" t="s">
        <v>568</v>
      </c>
      <c r="K229" s="19" t="s">
        <v>32</v>
      </c>
      <c r="L229" s="17"/>
      <c r="M229" s="42"/>
      <c r="N229" s="17"/>
      <c r="O229" s="35" t="s">
        <v>679</v>
      </c>
    </row>
    <row r="230" spans="1:15" ht="99.9" customHeight="1" x14ac:dyDescent="0.3">
      <c r="A230" s="9" t="s">
        <v>50</v>
      </c>
      <c r="B230" s="79" t="s">
        <v>660</v>
      </c>
      <c r="C230" s="9" t="s">
        <v>596</v>
      </c>
      <c r="D230" s="50" t="s">
        <v>661</v>
      </c>
      <c r="E230" s="10" t="s">
        <v>190</v>
      </c>
      <c r="F230" s="10" t="s">
        <v>190</v>
      </c>
      <c r="G230" s="28">
        <v>3000000</v>
      </c>
      <c r="H230" s="18" t="s">
        <v>357</v>
      </c>
      <c r="I230" s="18" t="s">
        <v>567</v>
      </c>
      <c r="J230" s="18" t="s">
        <v>568</v>
      </c>
      <c r="K230" s="19" t="s">
        <v>32</v>
      </c>
      <c r="L230" s="18" t="s">
        <v>569</v>
      </c>
      <c r="M230" s="24"/>
      <c r="N230" s="18"/>
      <c r="O230" s="10" t="s">
        <v>641</v>
      </c>
    </row>
    <row r="231" spans="1:15" ht="99.9" customHeight="1" x14ac:dyDescent="0.3">
      <c r="A231" s="9" t="s">
        <v>50</v>
      </c>
      <c r="B231" s="79" t="s">
        <v>674</v>
      </c>
      <c r="C231" s="80" t="s">
        <v>675</v>
      </c>
      <c r="D231" s="50" t="s">
        <v>860</v>
      </c>
      <c r="E231" s="10" t="s">
        <v>53</v>
      </c>
      <c r="F231" s="10" t="s">
        <v>53</v>
      </c>
      <c r="G231" s="28">
        <v>16000000</v>
      </c>
      <c r="H231" s="18" t="s">
        <v>357</v>
      </c>
      <c r="I231" s="18" t="s">
        <v>567</v>
      </c>
      <c r="J231" s="18" t="s">
        <v>568</v>
      </c>
      <c r="K231" s="19" t="s">
        <v>32</v>
      </c>
      <c r="L231" s="18"/>
      <c r="M231" s="24"/>
      <c r="N231" s="18"/>
      <c r="O231" s="10" t="s">
        <v>638</v>
      </c>
    </row>
    <row r="232" spans="1:15" ht="99.9" customHeight="1" x14ac:dyDescent="0.3">
      <c r="A232" s="9" t="s">
        <v>50</v>
      </c>
      <c r="B232" s="8" t="s">
        <v>577</v>
      </c>
      <c r="C232" s="9" t="s">
        <v>58</v>
      </c>
      <c r="D232" s="10" t="s">
        <v>578</v>
      </c>
      <c r="E232" s="10" t="s">
        <v>60</v>
      </c>
      <c r="F232" s="10" t="s">
        <v>61</v>
      </c>
      <c r="G232" s="11">
        <v>44175888.780000001</v>
      </c>
      <c r="H232" s="18" t="s">
        <v>357</v>
      </c>
      <c r="I232" s="18" t="s">
        <v>567</v>
      </c>
      <c r="J232" s="18" t="s">
        <v>568</v>
      </c>
      <c r="K232" s="19" t="s">
        <v>32</v>
      </c>
      <c r="L232" s="18" t="s">
        <v>569</v>
      </c>
      <c r="M232" s="11">
        <v>19241036.059999999</v>
      </c>
      <c r="N232" s="22"/>
      <c r="O232" s="10" t="s">
        <v>579</v>
      </c>
    </row>
    <row r="233" spans="1:15" ht="99.9" customHeight="1" x14ac:dyDescent="0.3">
      <c r="A233" s="9" t="s">
        <v>174</v>
      </c>
      <c r="B233" s="8" t="s">
        <v>580</v>
      </c>
      <c r="C233" s="9" t="s">
        <v>581</v>
      </c>
      <c r="D233" s="8" t="s">
        <v>580</v>
      </c>
      <c r="E233" s="10" t="s">
        <v>135</v>
      </c>
      <c r="F233" s="10" t="s">
        <v>135</v>
      </c>
      <c r="G233" s="11">
        <v>42941361.369999997</v>
      </c>
      <c r="H233" s="18" t="s">
        <v>357</v>
      </c>
      <c r="I233" s="18" t="s">
        <v>567</v>
      </c>
      <c r="J233" s="18" t="s">
        <v>568</v>
      </c>
      <c r="K233" s="26" t="s">
        <v>28</v>
      </c>
      <c r="L233" s="18" t="s">
        <v>569</v>
      </c>
      <c r="M233" s="11">
        <v>14602798.15</v>
      </c>
      <c r="N233" s="22"/>
      <c r="O233" s="10" t="s">
        <v>582</v>
      </c>
    </row>
    <row r="234" spans="1:15" ht="99.9" customHeight="1" x14ac:dyDescent="0.3">
      <c r="A234" s="33" t="s">
        <v>50</v>
      </c>
      <c r="B234" s="46" t="s">
        <v>733</v>
      </c>
      <c r="C234" s="81" t="s">
        <v>18</v>
      </c>
      <c r="D234" s="82" t="s">
        <v>780</v>
      </c>
      <c r="E234" s="35" t="s">
        <v>95</v>
      </c>
      <c r="F234" s="35" t="s">
        <v>95</v>
      </c>
      <c r="G234" s="41">
        <v>15000000</v>
      </c>
      <c r="H234" s="17" t="s">
        <v>357</v>
      </c>
      <c r="I234" s="17" t="s">
        <v>567</v>
      </c>
      <c r="J234" s="17" t="s">
        <v>568</v>
      </c>
      <c r="K234" s="19" t="s">
        <v>32</v>
      </c>
      <c r="L234" s="17"/>
      <c r="M234" s="42"/>
      <c r="N234" s="17"/>
      <c r="O234" s="35" t="s">
        <v>734</v>
      </c>
    </row>
    <row r="235" spans="1:15" ht="99.9" customHeight="1" x14ac:dyDescent="0.3">
      <c r="A235" s="9" t="s">
        <v>50</v>
      </c>
      <c r="B235" s="8" t="s">
        <v>565</v>
      </c>
      <c r="C235" s="9" t="s">
        <v>134</v>
      </c>
      <c r="D235" s="10" t="s">
        <v>566</v>
      </c>
      <c r="E235" s="10" t="s">
        <v>135</v>
      </c>
      <c r="F235" s="10" t="s">
        <v>135</v>
      </c>
      <c r="G235" s="29">
        <v>83486399.620000005</v>
      </c>
      <c r="H235" s="18" t="s">
        <v>357</v>
      </c>
      <c r="I235" s="18" t="s">
        <v>567</v>
      </c>
      <c r="J235" s="18" t="s">
        <v>568</v>
      </c>
      <c r="K235" s="19" t="s">
        <v>444</v>
      </c>
      <c r="L235" s="18" t="s">
        <v>569</v>
      </c>
      <c r="M235" s="29">
        <v>18405330.25</v>
      </c>
      <c r="N235" s="27"/>
      <c r="O235" s="10" t="s">
        <v>570</v>
      </c>
    </row>
    <row r="236" spans="1:15" ht="99.9" customHeight="1" x14ac:dyDescent="0.3">
      <c r="A236" s="9" t="s">
        <v>50</v>
      </c>
      <c r="B236" s="8" t="s">
        <v>575</v>
      </c>
      <c r="C236" s="9" t="s">
        <v>66</v>
      </c>
      <c r="D236" s="10" t="s">
        <v>576</v>
      </c>
      <c r="E236" s="10" t="s">
        <v>67</v>
      </c>
      <c r="F236" s="10" t="s">
        <v>67</v>
      </c>
      <c r="G236" s="11">
        <v>45851560.710000001</v>
      </c>
      <c r="H236" s="18" t="s">
        <v>357</v>
      </c>
      <c r="I236" s="18" t="s">
        <v>567</v>
      </c>
      <c r="J236" s="18" t="s">
        <v>568</v>
      </c>
      <c r="K236" s="26" t="s">
        <v>28</v>
      </c>
      <c r="L236" s="18" t="s">
        <v>569</v>
      </c>
      <c r="M236" s="24">
        <v>16645485.82</v>
      </c>
      <c r="N236" s="22"/>
      <c r="O236" s="10" t="s">
        <v>574</v>
      </c>
    </row>
    <row r="237" spans="1:15" ht="99.9" customHeight="1" x14ac:dyDescent="0.3">
      <c r="A237" s="9" t="s">
        <v>50</v>
      </c>
      <c r="B237" s="8" t="s">
        <v>602</v>
      </c>
      <c r="C237" s="9" t="s">
        <v>66</v>
      </c>
      <c r="D237" s="10" t="s">
        <v>603</v>
      </c>
      <c r="E237" s="10" t="s">
        <v>67</v>
      </c>
      <c r="F237" s="10" t="s">
        <v>67</v>
      </c>
      <c r="G237" s="11">
        <v>18940039.210000001</v>
      </c>
      <c r="H237" s="18" t="s">
        <v>357</v>
      </c>
      <c r="I237" s="18" t="s">
        <v>567</v>
      </c>
      <c r="J237" s="18" t="s">
        <v>568</v>
      </c>
      <c r="K237" s="19" t="s">
        <v>32</v>
      </c>
      <c r="L237" s="18" t="s">
        <v>569</v>
      </c>
      <c r="M237" s="24">
        <v>6810531.7199999997</v>
      </c>
      <c r="N237" s="22"/>
      <c r="O237" s="10" t="s">
        <v>579</v>
      </c>
    </row>
    <row r="238" spans="1:15" ht="99.9" customHeight="1" x14ac:dyDescent="0.3">
      <c r="A238" s="9" t="s">
        <v>50</v>
      </c>
      <c r="B238" s="8" t="s">
        <v>842</v>
      </c>
      <c r="C238" s="9" t="s">
        <v>599</v>
      </c>
      <c r="D238" s="10" t="s">
        <v>600</v>
      </c>
      <c r="E238" s="10" t="s">
        <v>309</v>
      </c>
      <c r="F238" s="10" t="s">
        <v>309</v>
      </c>
      <c r="G238" s="11">
        <v>19240382.370000001</v>
      </c>
      <c r="H238" s="18" t="s">
        <v>357</v>
      </c>
      <c r="I238" s="18" t="s">
        <v>567</v>
      </c>
      <c r="J238" s="18" t="s">
        <v>568</v>
      </c>
      <c r="K238" s="26" t="s">
        <v>28</v>
      </c>
      <c r="L238" s="18" t="s">
        <v>569</v>
      </c>
      <c r="M238" s="11">
        <v>6611084.8499999996</v>
      </c>
      <c r="N238" s="27"/>
      <c r="O238" s="10" t="s">
        <v>601</v>
      </c>
    </row>
    <row r="239" spans="1:15" ht="99.9" customHeight="1" x14ac:dyDescent="0.3">
      <c r="A239" s="33" t="s">
        <v>50</v>
      </c>
      <c r="B239" s="34" t="s">
        <v>595</v>
      </c>
      <c r="C239" s="33" t="s">
        <v>596</v>
      </c>
      <c r="D239" s="35" t="s">
        <v>597</v>
      </c>
      <c r="E239" s="35" t="s">
        <v>190</v>
      </c>
      <c r="F239" s="35" t="s">
        <v>190</v>
      </c>
      <c r="G239" s="36">
        <v>20344492.23</v>
      </c>
      <c r="H239" s="17" t="s">
        <v>357</v>
      </c>
      <c r="I239" s="17" t="s">
        <v>567</v>
      </c>
      <c r="J239" s="17" t="s">
        <v>568</v>
      </c>
      <c r="K239" s="26" t="s">
        <v>28</v>
      </c>
      <c r="L239" s="17" t="s">
        <v>569</v>
      </c>
      <c r="M239" s="36">
        <v>7992608.3399999999</v>
      </c>
      <c r="N239" s="83"/>
      <c r="O239" s="35" t="s">
        <v>598</v>
      </c>
    </row>
    <row r="240" spans="1:15" ht="99.9" customHeight="1" x14ac:dyDescent="0.3">
      <c r="A240" s="9" t="s">
        <v>50</v>
      </c>
      <c r="B240" s="8" t="s">
        <v>621</v>
      </c>
      <c r="C240" s="9" t="s">
        <v>622</v>
      </c>
      <c r="D240" s="10" t="s">
        <v>623</v>
      </c>
      <c r="E240" s="10" t="s">
        <v>53</v>
      </c>
      <c r="F240" s="10" t="s">
        <v>53</v>
      </c>
      <c r="G240" s="11">
        <v>9604845.0999999996</v>
      </c>
      <c r="H240" s="18" t="s">
        <v>357</v>
      </c>
      <c r="I240" s="18" t="s">
        <v>567</v>
      </c>
      <c r="J240" s="18" t="s">
        <v>568</v>
      </c>
      <c r="K240" s="32" t="s">
        <v>164</v>
      </c>
      <c r="L240" s="18" t="s">
        <v>569</v>
      </c>
      <c r="M240" s="24">
        <v>4209745.42</v>
      </c>
      <c r="N240" s="22"/>
      <c r="O240" s="10" t="s">
        <v>592</v>
      </c>
    </row>
    <row r="241" spans="1:15" ht="99.9" customHeight="1" x14ac:dyDescent="0.3">
      <c r="A241" s="9" t="s">
        <v>50</v>
      </c>
      <c r="B241" s="8" t="s">
        <v>657</v>
      </c>
      <c r="C241" s="9" t="s">
        <v>658</v>
      </c>
      <c r="D241" s="10" t="s">
        <v>659</v>
      </c>
      <c r="E241" s="10" t="s">
        <v>53</v>
      </c>
      <c r="F241" s="10" t="s">
        <v>53</v>
      </c>
      <c r="G241" s="24">
        <v>8152601.5199999996</v>
      </c>
      <c r="H241" s="18" t="s">
        <v>357</v>
      </c>
      <c r="I241" s="18" t="s">
        <v>567</v>
      </c>
      <c r="J241" s="18" t="s">
        <v>568</v>
      </c>
      <c r="K241" s="19" t="s">
        <v>32</v>
      </c>
      <c r="L241" s="18" t="s">
        <v>569</v>
      </c>
      <c r="M241" s="24">
        <v>3745442.27</v>
      </c>
      <c r="N241" s="27"/>
      <c r="O241" s="10" t="s">
        <v>651</v>
      </c>
    </row>
    <row r="242" spans="1:15" ht="99.9" customHeight="1" x14ac:dyDescent="0.3">
      <c r="A242" s="9" t="s">
        <v>50</v>
      </c>
      <c r="B242" s="8" t="s">
        <v>648</v>
      </c>
      <c r="C242" s="84" t="s">
        <v>649</v>
      </c>
      <c r="D242" s="10" t="s">
        <v>650</v>
      </c>
      <c r="E242" s="10" t="s">
        <v>53</v>
      </c>
      <c r="F242" s="10" t="s">
        <v>53</v>
      </c>
      <c r="G242" s="24">
        <v>11285498.01</v>
      </c>
      <c r="H242" s="18" t="s">
        <v>357</v>
      </c>
      <c r="I242" s="18" t="s">
        <v>567</v>
      </c>
      <c r="J242" s="18" t="s">
        <v>568</v>
      </c>
      <c r="K242" s="19" t="s">
        <v>32</v>
      </c>
      <c r="L242" s="18" t="s">
        <v>569</v>
      </c>
      <c r="M242" s="24">
        <v>5483955.9900000002</v>
      </c>
      <c r="N242" s="27"/>
      <c r="O242" s="10" t="s">
        <v>651</v>
      </c>
    </row>
    <row r="243" spans="1:15" ht="99.9" customHeight="1" x14ac:dyDescent="0.3">
      <c r="A243" s="33" t="s">
        <v>50</v>
      </c>
      <c r="B243" s="34" t="s">
        <v>608</v>
      </c>
      <c r="C243" s="33" t="s">
        <v>609</v>
      </c>
      <c r="D243" s="35" t="s">
        <v>610</v>
      </c>
      <c r="E243" s="35" t="s">
        <v>53</v>
      </c>
      <c r="F243" s="35" t="s">
        <v>53</v>
      </c>
      <c r="G243" s="36">
        <v>16045282</v>
      </c>
      <c r="H243" s="17" t="s">
        <v>357</v>
      </c>
      <c r="I243" s="17" t="s">
        <v>567</v>
      </c>
      <c r="J243" s="17" t="s">
        <v>568</v>
      </c>
      <c r="K243" s="26" t="s">
        <v>28</v>
      </c>
      <c r="L243" s="17" t="s">
        <v>569</v>
      </c>
      <c r="M243" s="42">
        <v>7115949</v>
      </c>
      <c r="N243" s="44"/>
      <c r="O243" s="35" t="s">
        <v>601</v>
      </c>
    </row>
    <row r="244" spans="1:15" ht="99.9" customHeight="1" x14ac:dyDescent="0.3">
      <c r="A244" s="9" t="s">
        <v>174</v>
      </c>
      <c r="B244" s="8" t="s">
        <v>586</v>
      </c>
      <c r="C244" s="9" t="s">
        <v>587</v>
      </c>
      <c r="D244" s="10" t="s">
        <v>588</v>
      </c>
      <c r="E244" s="10" t="s">
        <v>61</v>
      </c>
      <c r="F244" s="10" t="s">
        <v>61</v>
      </c>
      <c r="G244" s="11">
        <v>25000000</v>
      </c>
      <c r="H244" s="18" t="s">
        <v>357</v>
      </c>
      <c r="I244" s="18" t="s">
        <v>567</v>
      </c>
      <c r="J244" s="18" t="s">
        <v>568</v>
      </c>
      <c r="K244" s="26" t="s">
        <v>28</v>
      </c>
      <c r="L244" s="18" t="s">
        <v>56</v>
      </c>
      <c r="M244" s="24"/>
      <c r="N244" s="22"/>
      <c r="O244" s="10" t="s">
        <v>796</v>
      </c>
    </row>
    <row r="245" spans="1:15" ht="99.9" customHeight="1" x14ac:dyDescent="0.3">
      <c r="A245" s="9" t="s">
        <v>174</v>
      </c>
      <c r="B245" s="8" t="s">
        <v>624</v>
      </c>
      <c r="C245" s="9" t="s">
        <v>587</v>
      </c>
      <c r="D245" s="10" t="s">
        <v>625</v>
      </c>
      <c r="E245" s="10" t="s">
        <v>61</v>
      </c>
      <c r="F245" s="10" t="s">
        <v>61</v>
      </c>
      <c r="G245" s="11">
        <v>5839610</v>
      </c>
      <c r="H245" s="18" t="s">
        <v>357</v>
      </c>
      <c r="I245" s="18" t="s">
        <v>567</v>
      </c>
      <c r="J245" s="18" t="s">
        <v>568</v>
      </c>
      <c r="K245" s="26" t="s">
        <v>28</v>
      </c>
      <c r="L245" s="18" t="s">
        <v>569</v>
      </c>
      <c r="M245" s="24">
        <v>2372794.71</v>
      </c>
      <c r="N245" s="22"/>
      <c r="O245" s="10" t="s">
        <v>558</v>
      </c>
    </row>
    <row r="246" spans="1:15" ht="99.9" customHeight="1" x14ac:dyDescent="0.3">
      <c r="A246" s="9" t="s">
        <v>174</v>
      </c>
      <c r="B246" s="8" t="s">
        <v>652</v>
      </c>
      <c r="C246" s="9" t="s">
        <v>587</v>
      </c>
      <c r="D246" s="10" t="s">
        <v>653</v>
      </c>
      <c r="E246" s="10" t="s">
        <v>61</v>
      </c>
      <c r="F246" s="10" t="s">
        <v>61</v>
      </c>
      <c r="G246" s="11" t="s">
        <v>654</v>
      </c>
      <c r="H246" s="18" t="s">
        <v>357</v>
      </c>
      <c r="I246" s="18" t="s">
        <v>567</v>
      </c>
      <c r="J246" s="18" t="s">
        <v>568</v>
      </c>
      <c r="K246" s="26" t="s">
        <v>28</v>
      </c>
      <c r="L246" s="18" t="s">
        <v>569</v>
      </c>
      <c r="M246" s="24"/>
      <c r="N246" s="22"/>
      <c r="O246" s="10" t="s">
        <v>558</v>
      </c>
    </row>
    <row r="247" spans="1:15" ht="99.9" customHeight="1" x14ac:dyDescent="0.3">
      <c r="A247" s="9" t="s">
        <v>174</v>
      </c>
      <c r="B247" s="8" t="s">
        <v>642</v>
      </c>
      <c r="C247" s="9" t="s">
        <v>581</v>
      </c>
      <c r="D247" s="10" t="s">
        <v>643</v>
      </c>
      <c r="E247" s="10" t="s">
        <v>190</v>
      </c>
      <c r="F247" s="10" t="s">
        <v>190</v>
      </c>
      <c r="G247" s="11">
        <v>43263854</v>
      </c>
      <c r="H247" s="18" t="s">
        <v>357</v>
      </c>
      <c r="I247" s="18" t="s">
        <v>567</v>
      </c>
      <c r="J247" s="18" t="s">
        <v>568</v>
      </c>
      <c r="K247" s="26" t="s">
        <v>28</v>
      </c>
      <c r="L247" s="18" t="s">
        <v>569</v>
      </c>
      <c r="M247" s="24">
        <v>9799644</v>
      </c>
      <c r="N247" s="22"/>
      <c r="O247" s="10"/>
    </row>
    <row r="248" spans="1:15" ht="99.9" customHeight="1" x14ac:dyDescent="0.3">
      <c r="A248" s="9" t="s">
        <v>174</v>
      </c>
      <c r="B248" s="8" t="s">
        <v>644</v>
      </c>
      <c r="C248" s="9" t="s">
        <v>581</v>
      </c>
      <c r="D248" s="10" t="s">
        <v>645</v>
      </c>
      <c r="E248" s="10" t="s">
        <v>61</v>
      </c>
      <c r="F248" s="10" t="s">
        <v>61</v>
      </c>
      <c r="G248" s="11">
        <v>20000000</v>
      </c>
      <c r="H248" s="18" t="s">
        <v>357</v>
      </c>
      <c r="I248" s="18" t="s">
        <v>567</v>
      </c>
      <c r="J248" s="18" t="s">
        <v>568</v>
      </c>
      <c r="K248" s="19" t="s">
        <v>32</v>
      </c>
      <c r="L248" s="18" t="s">
        <v>569</v>
      </c>
      <c r="M248" s="11" t="s">
        <v>646</v>
      </c>
      <c r="N248" s="22"/>
      <c r="O248" s="10" t="s">
        <v>647</v>
      </c>
    </row>
    <row r="249" spans="1:15" ht="99.9" customHeight="1" x14ac:dyDescent="0.3">
      <c r="A249" s="9" t="s">
        <v>50</v>
      </c>
      <c r="B249" s="8" t="s">
        <v>571</v>
      </c>
      <c r="C249" s="9" t="s">
        <v>572</v>
      </c>
      <c r="D249" s="10" t="s">
        <v>573</v>
      </c>
      <c r="E249" s="10" t="s">
        <v>479</v>
      </c>
      <c r="F249" s="10" t="s">
        <v>95</v>
      </c>
      <c r="G249" s="29">
        <v>39719871.520000003</v>
      </c>
      <c r="H249" s="18" t="s">
        <v>357</v>
      </c>
      <c r="I249" s="18" t="s">
        <v>567</v>
      </c>
      <c r="J249" s="18" t="s">
        <v>568</v>
      </c>
      <c r="K249" s="26" t="s">
        <v>28</v>
      </c>
      <c r="L249" s="18" t="s">
        <v>569</v>
      </c>
      <c r="M249" s="29">
        <v>0</v>
      </c>
      <c r="N249" s="27"/>
      <c r="O249" s="10" t="s">
        <v>574</v>
      </c>
    </row>
    <row r="250" spans="1:15" ht="134.25" customHeight="1" x14ac:dyDescent="0.3">
      <c r="A250" s="9" t="s">
        <v>50</v>
      </c>
      <c r="B250" s="8" t="s">
        <v>616</v>
      </c>
      <c r="C250" s="9" t="s">
        <v>572</v>
      </c>
      <c r="D250" s="10" t="s">
        <v>617</v>
      </c>
      <c r="E250" s="10" t="s">
        <v>479</v>
      </c>
      <c r="F250" s="10" t="s">
        <v>95</v>
      </c>
      <c r="G250" s="29">
        <v>13444515.57</v>
      </c>
      <c r="H250" s="18" t="s">
        <v>357</v>
      </c>
      <c r="I250" s="18" t="s">
        <v>567</v>
      </c>
      <c r="J250" s="18" t="s">
        <v>568</v>
      </c>
      <c r="K250" s="26" t="s">
        <v>28</v>
      </c>
      <c r="L250" s="18" t="s">
        <v>569</v>
      </c>
      <c r="M250" s="29">
        <v>0</v>
      </c>
      <c r="N250" s="27"/>
      <c r="O250" s="10" t="s">
        <v>579</v>
      </c>
    </row>
    <row r="251" spans="1:15" ht="99.9" customHeight="1" x14ac:dyDescent="0.3">
      <c r="A251" s="9" t="s">
        <v>50</v>
      </c>
      <c r="B251" s="8" t="s">
        <v>593</v>
      </c>
      <c r="C251" s="9" t="s">
        <v>594</v>
      </c>
      <c r="D251" s="10" t="s">
        <v>861</v>
      </c>
      <c r="E251" s="10" t="s">
        <v>86</v>
      </c>
      <c r="F251" s="10" t="s">
        <v>86</v>
      </c>
      <c r="G251" s="28">
        <v>21511176.239999998</v>
      </c>
      <c r="H251" s="18" t="s">
        <v>357</v>
      </c>
      <c r="I251" s="18" t="s">
        <v>567</v>
      </c>
      <c r="J251" s="18" t="s">
        <v>568</v>
      </c>
      <c r="K251" s="19" t="s">
        <v>32</v>
      </c>
      <c r="L251" s="18" t="s">
        <v>569</v>
      </c>
      <c r="M251" s="28">
        <v>11963644.07</v>
      </c>
      <c r="N251" s="27"/>
      <c r="O251" s="10" t="s">
        <v>579</v>
      </c>
    </row>
    <row r="252" spans="1:15" ht="72" x14ac:dyDescent="0.3">
      <c r="A252" s="9" t="s">
        <v>50</v>
      </c>
      <c r="B252" s="8" t="s">
        <v>611</v>
      </c>
      <c r="C252" s="9" t="s">
        <v>612</v>
      </c>
      <c r="D252" s="10" t="s">
        <v>613</v>
      </c>
      <c r="E252" s="10" t="s">
        <v>61</v>
      </c>
      <c r="F252" s="10" t="s">
        <v>61</v>
      </c>
      <c r="G252" s="28">
        <v>25878422.449999999</v>
      </c>
      <c r="H252" s="18" t="s">
        <v>357</v>
      </c>
      <c r="I252" s="18" t="s">
        <v>567</v>
      </c>
      <c r="J252" s="18" t="s">
        <v>568</v>
      </c>
      <c r="K252" s="26" t="s">
        <v>28</v>
      </c>
      <c r="L252" s="18" t="s">
        <v>614</v>
      </c>
      <c r="M252" s="11">
        <v>6139244.8899999997</v>
      </c>
      <c r="N252" s="9"/>
      <c r="O252" s="10" t="s">
        <v>615</v>
      </c>
    </row>
    <row r="253" spans="1:15" ht="57.6" x14ac:dyDescent="0.3">
      <c r="A253" s="9" t="s">
        <v>50</v>
      </c>
      <c r="B253" s="8" t="s">
        <v>604</v>
      </c>
      <c r="C253" s="9" t="s">
        <v>605</v>
      </c>
      <c r="D253" s="10" t="s">
        <v>606</v>
      </c>
      <c r="E253" s="10" t="s">
        <v>131</v>
      </c>
      <c r="F253" s="10" t="s">
        <v>131</v>
      </c>
      <c r="G253" s="28">
        <v>18800000</v>
      </c>
      <c r="H253" s="18" t="s">
        <v>357</v>
      </c>
      <c r="I253" s="18" t="s">
        <v>567</v>
      </c>
      <c r="J253" s="18" t="s">
        <v>568</v>
      </c>
      <c r="K253" s="26" t="s">
        <v>28</v>
      </c>
      <c r="L253" s="18" t="s">
        <v>49</v>
      </c>
      <c r="M253" s="28">
        <v>9442050</v>
      </c>
      <c r="N253" s="27"/>
      <c r="O253" s="10" t="s">
        <v>607</v>
      </c>
    </row>
    <row r="254" spans="1:15" ht="57.6" x14ac:dyDescent="0.3">
      <c r="A254" s="9" t="s">
        <v>44</v>
      </c>
      <c r="B254" s="8" t="s">
        <v>630</v>
      </c>
      <c r="C254" s="9" t="s">
        <v>18</v>
      </c>
      <c r="D254" s="10" t="s">
        <v>631</v>
      </c>
      <c r="E254" s="10" t="s">
        <v>131</v>
      </c>
      <c r="F254" s="10" t="s">
        <v>131</v>
      </c>
      <c r="G254" s="51">
        <v>1184997.77</v>
      </c>
      <c r="H254" s="18" t="s">
        <v>357</v>
      </c>
      <c r="I254" s="18" t="s">
        <v>567</v>
      </c>
      <c r="J254" s="18" t="s">
        <v>568</v>
      </c>
      <c r="K254" s="26" t="s">
        <v>28</v>
      </c>
      <c r="L254" s="18" t="s">
        <v>569</v>
      </c>
      <c r="M254" s="24">
        <v>1069606</v>
      </c>
      <c r="N254" s="22"/>
      <c r="O254" s="10"/>
    </row>
    <row r="255" spans="1:15" ht="57.6" x14ac:dyDescent="0.3">
      <c r="A255" s="9" t="s">
        <v>206</v>
      </c>
      <c r="B255" s="8" t="s">
        <v>634</v>
      </c>
      <c r="C255" s="9" t="s">
        <v>18</v>
      </c>
      <c r="D255" s="10" t="s">
        <v>635</v>
      </c>
      <c r="E255" s="10" t="s">
        <v>100</v>
      </c>
      <c r="F255" s="10" t="s">
        <v>100</v>
      </c>
      <c r="G255" s="11">
        <v>44000000</v>
      </c>
      <c r="H255" s="18" t="s">
        <v>357</v>
      </c>
      <c r="I255" s="18" t="s">
        <v>567</v>
      </c>
      <c r="J255" s="18" t="s">
        <v>568</v>
      </c>
      <c r="K255" s="19" t="s">
        <v>32</v>
      </c>
      <c r="L255" s="18" t="s">
        <v>569</v>
      </c>
      <c r="M255" s="24"/>
      <c r="N255" s="18"/>
      <c r="O255" s="10"/>
    </row>
    <row r="256" spans="1:15" ht="72" x14ac:dyDescent="0.3">
      <c r="A256" s="9" t="s">
        <v>50</v>
      </c>
      <c r="B256" s="8" t="s">
        <v>589</v>
      </c>
      <c r="C256" s="9" t="s">
        <v>590</v>
      </c>
      <c r="D256" s="10" t="s">
        <v>591</v>
      </c>
      <c r="E256" s="10" t="s">
        <v>53</v>
      </c>
      <c r="F256" s="10" t="s">
        <v>53</v>
      </c>
      <c r="G256" s="11">
        <v>24837922.800000001</v>
      </c>
      <c r="H256" s="18" t="s">
        <v>357</v>
      </c>
      <c r="I256" s="18" t="s">
        <v>567</v>
      </c>
      <c r="J256" s="18" t="s">
        <v>568</v>
      </c>
      <c r="K256" s="26" t="s">
        <v>28</v>
      </c>
      <c r="L256" s="18" t="s">
        <v>569</v>
      </c>
      <c r="M256" s="24">
        <v>0</v>
      </c>
      <c r="N256" s="22"/>
      <c r="O256" s="10" t="s">
        <v>592</v>
      </c>
    </row>
    <row r="257" spans="1:15" ht="100.8" x14ac:dyDescent="0.3">
      <c r="A257" s="9" t="s">
        <v>50</v>
      </c>
      <c r="B257" s="79" t="s">
        <v>671</v>
      </c>
      <c r="C257" s="80" t="s">
        <v>672</v>
      </c>
      <c r="D257" s="50" t="s">
        <v>673</v>
      </c>
      <c r="E257" s="10" t="s">
        <v>95</v>
      </c>
      <c r="F257" s="10" t="s">
        <v>95</v>
      </c>
      <c r="G257" s="28">
        <v>28000000</v>
      </c>
      <c r="H257" s="18" t="s">
        <v>357</v>
      </c>
      <c r="I257" s="18" t="s">
        <v>567</v>
      </c>
      <c r="J257" s="18" t="s">
        <v>568</v>
      </c>
      <c r="K257" s="19" t="s">
        <v>32</v>
      </c>
      <c r="L257" s="18"/>
      <c r="M257" s="24"/>
      <c r="N257" s="18"/>
      <c r="O257" s="10" t="s">
        <v>638</v>
      </c>
    </row>
    <row r="258" spans="1:15" ht="115.2" x14ac:dyDescent="0.3">
      <c r="A258" s="9" t="s">
        <v>50</v>
      </c>
      <c r="B258" s="79" t="s">
        <v>668</v>
      </c>
      <c r="C258" s="80" t="s">
        <v>669</v>
      </c>
      <c r="D258" s="50" t="s">
        <v>670</v>
      </c>
      <c r="E258" s="10" t="s">
        <v>53</v>
      </c>
      <c r="F258" s="10" t="s">
        <v>53</v>
      </c>
      <c r="G258" s="28">
        <v>42500000</v>
      </c>
      <c r="H258" s="18" t="s">
        <v>357</v>
      </c>
      <c r="I258" s="18" t="s">
        <v>567</v>
      </c>
      <c r="J258" s="18" t="s">
        <v>568</v>
      </c>
      <c r="K258" s="19" t="s">
        <v>32</v>
      </c>
      <c r="L258" s="18" t="s">
        <v>569</v>
      </c>
      <c r="M258" s="24"/>
      <c r="N258" s="18"/>
      <c r="O258" s="10" t="s">
        <v>641</v>
      </c>
    </row>
    <row r="259" spans="1:15" ht="100.8" x14ac:dyDescent="0.3">
      <c r="A259" s="9" t="s">
        <v>50</v>
      </c>
      <c r="B259" s="79" t="s">
        <v>637</v>
      </c>
      <c r="C259" s="9" t="s">
        <v>71</v>
      </c>
      <c r="D259" s="50" t="s">
        <v>862</v>
      </c>
      <c r="E259" s="10" t="s">
        <v>73</v>
      </c>
      <c r="F259" s="10" t="s">
        <v>73</v>
      </c>
      <c r="G259" s="28">
        <v>22000000</v>
      </c>
      <c r="H259" s="18" t="s">
        <v>357</v>
      </c>
      <c r="I259" s="18" t="s">
        <v>567</v>
      </c>
      <c r="J259" s="18" t="s">
        <v>568</v>
      </c>
      <c r="K259" s="19" t="s">
        <v>32</v>
      </c>
      <c r="L259" s="18" t="s">
        <v>569</v>
      </c>
      <c r="M259" s="24"/>
      <c r="N259" s="18"/>
      <c r="O259" s="10" t="s">
        <v>638</v>
      </c>
    </row>
    <row r="260" spans="1:15" ht="100.8" x14ac:dyDescent="0.3">
      <c r="A260" s="33" t="s">
        <v>50</v>
      </c>
      <c r="B260" s="46" t="s">
        <v>681</v>
      </c>
      <c r="C260" s="81" t="s">
        <v>79</v>
      </c>
      <c r="D260" s="82" t="s">
        <v>863</v>
      </c>
      <c r="E260" s="35" t="s">
        <v>81</v>
      </c>
      <c r="F260" s="35" t="s">
        <v>81</v>
      </c>
      <c r="G260" s="41">
        <v>4000000</v>
      </c>
      <c r="H260" s="17" t="s">
        <v>357</v>
      </c>
      <c r="I260" s="17" t="s">
        <v>567</v>
      </c>
      <c r="J260" s="17" t="s">
        <v>568</v>
      </c>
      <c r="K260" s="19" t="s">
        <v>32</v>
      </c>
      <c r="L260" s="17"/>
      <c r="M260" s="42"/>
      <c r="N260" s="17"/>
      <c r="O260" s="35" t="s">
        <v>638</v>
      </c>
    </row>
    <row r="261" spans="1:15" ht="100.8" x14ac:dyDescent="0.3">
      <c r="A261" s="33" t="s">
        <v>50</v>
      </c>
      <c r="B261" s="46" t="s">
        <v>678</v>
      </c>
      <c r="C261" s="81" t="s">
        <v>79</v>
      </c>
      <c r="D261" s="82" t="s">
        <v>864</v>
      </c>
      <c r="E261" s="35" t="s">
        <v>81</v>
      </c>
      <c r="F261" s="35" t="s">
        <v>81</v>
      </c>
      <c r="G261" s="41">
        <v>10000000</v>
      </c>
      <c r="H261" s="17" t="s">
        <v>357</v>
      </c>
      <c r="I261" s="17" t="s">
        <v>567</v>
      </c>
      <c r="J261" s="17" t="s">
        <v>568</v>
      </c>
      <c r="K261" s="19" t="s">
        <v>32</v>
      </c>
      <c r="L261" s="17"/>
      <c r="M261" s="42"/>
      <c r="N261" s="17"/>
      <c r="O261" s="35" t="s">
        <v>679</v>
      </c>
    </row>
    <row r="262" spans="1:15" ht="28.8" x14ac:dyDescent="0.3">
      <c r="A262" s="9" t="s">
        <v>174</v>
      </c>
      <c r="B262" s="8" t="s">
        <v>583</v>
      </c>
      <c r="C262" s="9" t="s">
        <v>584</v>
      </c>
      <c r="D262" s="10" t="s">
        <v>585</v>
      </c>
      <c r="E262" s="10" t="s">
        <v>100</v>
      </c>
      <c r="F262" s="10" t="s">
        <v>100</v>
      </c>
      <c r="G262" s="28">
        <v>24856255</v>
      </c>
      <c r="H262" s="18" t="s">
        <v>357</v>
      </c>
      <c r="I262" s="18" t="s">
        <v>567</v>
      </c>
      <c r="J262" s="18" t="s">
        <v>568</v>
      </c>
      <c r="K262" s="26" t="s">
        <v>28</v>
      </c>
      <c r="L262" s="18" t="s">
        <v>569</v>
      </c>
      <c r="M262" s="24">
        <v>12602424</v>
      </c>
      <c r="N262" s="22"/>
      <c r="O262" s="10"/>
    </row>
    <row r="263" spans="1:15" ht="43.2" x14ac:dyDescent="0.3">
      <c r="A263" s="9" t="s">
        <v>206</v>
      </c>
      <c r="B263" s="8" t="s">
        <v>655</v>
      </c>
      <c r="C263" s="9" t="s">
        <v>656</v>
      </c>
      <c r="D263" s="10" t="s">
        <v>619</v>
      </c>
      <c r="E263" s="10" t="s">
        <v>412</v>
      </c>
      <c r="F263" s="10" t="s">
        <v>95</v>
      </c>
      <c r="G263" s="28">
        <v>6981579</v>
      </c>
      <c r="H263" s="18" t="s">
        <v>357</v>
      </c>
      <c r="I263" s="18" t="s">
        <v>567</v>
      </c>
      <c r="J263" s="18" t="s">
        <v>568</v>
      </c>
      <c r="K263" s="19" t="s">
        <v>32</v>
      </c>
      <c r="L263" s="18" t="s">
        <v>569</v>
      </c>
      <c r="M263" s="24">
        <v>0</v>
      </c>
      <c r="N263" s="22"/>
      <c r="O263" s="10"/>
    </row>
    <row r="264" spans="1:15" ht="43.2" x14ac:dyDescent="0.3">
      <c r="A264" s="9" t="s">
        <v>206</v>
      </c>
      <c r="B264" s="8" t="s">
        <v>662</v>
      </c>
      <c r="C264" s="9" t="s">
        <v>663</v>
      </c>
      <c r="D264" s="10" t="s">
        <v>619</v>
      </c>
      <c r="E264" s="10" t="s">
        <v>135</v>
      </c>
      <c r="F264" s="10" t="s">
        <v>135</v>
      </c>
      <c r="G264" s="28">
        <v>1425259</v>
      </c>
      <c r="H264" s="18" t="s">
        <v>357</v>
      </c>
      <c r="I264" s="18" t="s">
        <v>567</v>
      </c>
      <c r="J264" s="18" t="s">
        <v>568</v>
      </c>
      <c r="K264" s="19" t="s">
        <v>32</v>
      </c>
      <c r="L264" s="18" t="s">
        <v>569</v>
      </c>
      <c r="M264" s="24">
        <v>1264241.2</v>
      </c>
      <c r="N264" s="22"/>
      <c r="O264" s="10"/>
    </row>
    <row r="265" spans="1:15" ht="43.2" x14ac:dyDescent="0.3">
      <c r="A265" s="9" t="s">
        <v>206</v>
      </c>
      <c r="B265" s="8" t="s">
        <v>664</v>
      </c>
      <c r="C265" s="9" t="s">
        <v>665</v>
      </c>
      <c r="D265" s="10" t="s">
        <v>619</v>
      </c>
      <c r="E265" s="10" t="s">
        <v>666</v>
      </c>
      <c r="F265" s="10" t="s">
        <v>81</v>
      </c>
      <c r="G265" s="11">
        <v>1402269</v>
      </c>
      <c r="H265" s="18" t="s">
        <v>357</v>
      </c>
      <c r="I265" s="18" t="s">
        <v>567</v>
      </c>
      <c r="J265" s="18" t="s">
        <v>568</v>
      </c>
      <c r="K265" s="19" t="s">
        <v>32</v>
      </c>
      <c r="L265" s="18" t="s">
        <v>569</v>
      </c>
      <c r="M265" s="24">
        <v>1058434.49</v>
      </c>
      <c r="N265" s="22"/>
      <c r="O265" s="10"/>
    </row>
    <row r="266" spans="1:15" ht="81.75" customHeight="1" x14ac:dyDescent="0.3">
      <c r="A266" s="9" t="s">
        <v>206</v>
      </c>
      <c r="B266" s="8" t="s">
        <v>667</v>
      </c>
      <c r="C266" s="9" t="s">
        <v>18</v>
      </c>
      <c r="D266" s="10" t="s">
        <v>619</v>
      </c>
      <c r="E266" s="10" t="s">
        <v>266</v>
      </c>
      <c r="F266" s="10" t="s">
        <v>100</v>
      </c>
      <c r="G266" s="11">
        <v>1206740</v>
      </c>
      <c r="H266" s="18" t="s">
        <v>357</v>
      </c>
      <c r="I266" s="18" t="s">
        <v>567</v>
      </c>
      <c r="J266" s="18" t="s">
        <v>568</v>
      </c>
      <c r="K266" s="19" t="s">
        <v>32</v>
      </c>
      <c r="L266" s="18" t="s">
        <v>569</v>
      </c>
      <c r="M266" s="24">
        <v>634900.32449999999</v>
      </c>
      <c r="N266" s="22"/>
      <c r="O266" s="10"/>
    </row>
    <row r="267" spans="1:15" ht="81.75" customHeight="1" x14ac:dyDescent="0.3">
      <c r="A267" s="9" t="s">
        <v>206</v>
      </c>
      <c r="B267" s="8" t="s">
        <v>626</v>
      </c>
      <c r="C267" s="9" t="s">
        <v>18</v>
      </c>
      <c r="D267" s="10" t="s">
        <v>619</v>
      </c>
      <c r="E267" s="10" t="s">
        <v>352</v>
      </c>
      <c r="F267" s="10" t="s">
        <v>309</v>
      </c>
      <c r="G267" s="28">
        <v>2631431</v>
      </c>
      <c r="H267" s="18" t="s">
        <v>357</v>
      </c>
      <c r="I267" s="18" t="s">
        <v>567</v>
      </c>
      <c r="J267" s="18" t="s">
        <v>568</v>
      </c>
      <c r="K267" s="26" t="s">
        <v>28</v>
      </c>
      <c r="L267" s="18" t="s">
        <v>569</v>
      </c>
      <c r="M267" s="24">
        <v>1733540.2379999999</v>
      </c>
      <c r="N267" s="22"/>
      <c r="O267" s="10"/>
    </row>
    <row r="268" spans="1:15" ht="81.75" customHeight="1" x14ac:dyDescent="0.3">
      <c r="A268" s="9" t="s">
        <v>206</v>
      </c>
      <c r="B268" s="8" t="s">
        <v>627</v>
      </c>
      <c r="C268" s="9" t="s">
        <v>18</v>
      </c>
      <c r="D268" s="10" t="s">
        <v>619</v>
      </c>
      <c r="E268" s="10" t="s">
        <v>224</v>
      </c>
      <c r="F268" s="50" t="s">
        <v>135</v>
      </c>
      <c r="G268" s="51">
        <v>1579863</v>
      </c>
      <c r="H268" s="18" t="s">
        <v>357</v>
      </c>
      <c r="I268" s="18" t="s">
        <v>567</v>
      </c>
      <c r="J268" s="18" t="s">
        <v>568</v>
      </c>
      <c r="K268" s="26" t="s">
        <v>28</v>
      </c>
      <c r="L268" s="18" t="s">
        <v>569</v>
      </c>
      <c r="M268" s="24">
        <v>1352738.0789999999</v>
      </c>
      <c r="N268" s="22"/>
      <c r="O268" s="10"/>
    </row>
    <row r="269" spans="1:15" ht="81.75" customHeight="1" x14ac:dyDescent="0.3">
      <c r="A269" s="9" t="s">
        <v>206</v>
      </c>
      <c r="B269" s="8" t="s">
        <v>628</v>
      </c>
      <c r="C269" s="9" t="s">
        <v>18</v>
      </c>
      <c r="D269" s="10" t="s">
        <v>619</v>
      </c>
      <c r="E269" s="10" t="s">
        <v>629</v>
      </c>
      <c r="F269" s="10" t="s">
        <v>53</v>
      </c>
      <c r="G269" s="51">
        <v>1526402</v>
      </c>
      <c r="H269" s="18" t="s">
        <v>357</v>
      </c>
      <c r="I269" s="18" t="s">
        <v>567</v>
      </c>
      <c r="J269" s="18" t="s">
        <v>568</v>
      </c>
      <c r="K269" s="26" t="s">
        <v>28</v>
      </c>
      <c r="L269" s="18" t="s">
        <v>569</v>
      </c>
      <c r="M269" s="24">
        <v>1384197.111</v>
      </c>
      <c r="N269" s="22"/>
      <c r="O269" s="10"/>
    </row>
    <row r="270" spans="1:15" ht="28.8" x14ac:dyDescent="0.3">
      <c r="A270" s="9" t="s">
        <v>206</v>
      </c>
      <c r="B270" s="8" t="s">
        <v>632</v>
      </c>
      <c r="C270" s="9" t="s">
        <v>18</v>
      </c>
      <c r="D270" s="10" t="s">
        <v>619</v>
      </c>
      <c r="E270" s="10" t="s">
        <v>90</v>
      </c>
      <c r="F270" s="10" t="s">
        <v>90</v>
      </c>
      <c r="G270" s="51">
        <v>1092263</v>
      </c>
      <c r="H270" s="18" t="s">
        <v>357</v>
      </c>
      <c r="I270" s="18" t="s">
        <v>567</v>
      </c>
      <c r="J270" s="18" t="s">
        <v>568</v>
      </c>
      <c r="K270" s="26" t="s">
        <v>28</v>
      </c>
      <c r="L270" s="18" t="s">
        <v>569</v>
      </c>
      <c r="M270" s="51">
        <v>1073307.92</v>
      </c>
      <c r="N270" s="22"/>
      <c r="O270" s="10"/>
    </row>
    <row r="271" spans="1:15" ht="28.8" x14ac:dyDescent="0.3">
      <c r="A271" s="9" t="s">
        <v>206</v>
      </c>
      <c r="B271" s="8" t="s">
        <v>633</v>
      </c>
      <c r="C271" s="9" t="s">
        <v>18</v>
      </c>
      <c r="D271" s="10" t="s">
        <v>619</v>
      </c>
      <c r="E271" s="10" t="s">
        <v>295</v>
      </c>
      <c r="F271" s="10" t="s">
        <v>95</v>
      </c>
      <c r="G271" s="51">
        <v>537451</v>
      </c>
      <c r="H271" s="18" t="s">
        <v>357</v>
      </c>
      <c r="I271" s="18" t="s">
        <v>567</v>
      </c>
      <c r="J271" s="18" t="s">
        <v>568</v>
      </c>
      <c r="K271" s="26" t="s">
        <v>28</v>
      </c>
      <c r="L271" s="18" t="s">
        <v>569</v>
      </c>
      <c r="M271" s="24">
        <v>240569.01824999999</v>
      </c>
      <c r="N271" s="22"/>
      <c r="O271" s="10"/>
    </row>
    <row r="272" spans="1:15" ht="86.4" x14ac:dyDescent="0.3">
      <c r="A272" s="9" t="s">
        <v>50</v>
      </c>
      <c r="B272" s="8" t="s">
        <v>618</v>
      </c>
      <c r="C272" s="9" t="s">
        <v>596</v>
      </c>
      <c r="D272" s="10" t="s">
        <v>619</v>
      </c>
      <c r="E272" s="10" t="s">
        <v>190</v>
      </c>
      <c r="F272" s="10" t="s">
        <v>190</v>
      </c>
      <c r="G272" s="11">
        <v>8832879</v>
      </c>
      <c r="H272" s="18" t="s">
        <v>357</v>
      </c>
      <c r="I272" s="18" t="s">
        <v>567</v>
      </c>
      <c r="J272" s="18" t="s">
        <v>568</v>
      </c>
      <c r="K272" s="26" t="s">
        <v>28</v>
      </c>
      <c r="L272" s="18" t="s">
        <v>569</v>
      </c>
      <c r="M272" s="28" t="s">
        <v>63</v>
      </c>
      <c r="N272" s="9"/>
      <c r="O272" s="10" t="s">
        <v>620</v>
      </c>
    </row>
    <row r="273" spans="1:15" ht="100.8" x14ac:dyDescent="0.3">
      <c r="A273" s="85" t="s">
        <v>682</v>
      </c>
      <c r="B273" s="86" t="s">
        <v>683</v>
      </c>
      <c r="C273" s="87" t="s">
        <v>145</v>
      </c>
      <c r="D273" s="88" t="s">
        <v>684</v>
      </c>
      <c r="E273" s="89" t="s">
        <v>18</v>
      </c>
      <c r="F273" s="89" t="s">
        <v>18</v>
      </c>
      <c r="G273" s="90">
        <v>60280000</v>
      </c>
      <c r="H273" s="18" t="s">
        <v>357</v>
      </c>
      <c r="I273" s="18" t="s">
        <v>567</v>
      </c>
      <c r="J273" s="18" t="s">
        <v>685</v>
      </c>
      <c r="K273" s="19" t="s">
        <v>32</v>
      </c>
      <c r="L273" s="18" t="s">
        <v>49</v>
      </c>
      <c r="M273" s="91">
        <f>G273</f>
        <v>60280000</v>
      </c>
      <c r="N273" s="92"/>
      <c r="O273" s="89" t="s">
        <v>686</v>
      </c>
    </row>
    <row r="274" spans="1:15" ht="57.6" x14ac:dyDescent="0.3">
      <c r="A274" s="93" t="s">
        <v>636</v>
      </c>
      <c r="B274" s="94" t="s">
        <v>729</v>
      </c>
      <c r="C274" s="93" t="s">
        <v>18</v>
      </c>
      <c r="D274" s="89" t="s">
        <v>781</v>
      </c>
      <c r="E274" s="95" t="s">
        <v>18</v>
      </c>
      <c r="F274" s="95" t="s">
        <v>18</v>
      </c>
      <c r="G274" s="96">
        <v>2506415.1</v>
      </c>
      <c r="H274" s="18" t="s">
        <v>730</v>
      </c>
      <c r="I274" s="18" t="s">
        <v>731</v>
      </c>
      <c r="J274" s="18" t="s">
        <v>782</v>
      </c>
      <c r="K274" s="26" t="s">
        <v>28</v>
      </c>
      <c r="L274" s="18" t="s">
        <v>569</v>
      </c>
      <c r="M274" s="96">
        <v>2506415.1</v>
      </c>
      <c r="N274" s="97"/>
      <c r="O274" s="89"/>
    </row>
    <row r="275" spans="1:15" ht="43.2" x14ac:dyDescent="0.3">
      <c r="A275" s="85" t="s">
        <v>636</v>
      </c>
      <c r="B275" s="98" t="s">
        <v>732</v>
      </c>
      <c r="C275" s="85" t="s">
        <v>18</v>
      </c>
      <c r="D275" s="89" t="s">
        <v>865</v>
      </c>
      <c r="E275" s="89" t="s">
        <v>18</v>
      </c>
      <c r="F275" s="89" t="s">
        <v>18</v>
      </c>
      <c r="G275" s="99">
        <v>660691</v>
      </c>
      <c r="H275" s="18" t="s">
        <v>730</v>
      </c>
      <c r="I275" s="18" t="s">
        <v>731</v>
      </c>
      <c r="J275" s="18" t="s">
        <v>782</v>
      </c>
      <c r="K275" s="100" t="s">
        <v>28</v>
      </c>
      <c r="L275" s="18" t="s">
        <v>569</v>
      </c>
      <c r="M275" s="99">
        <v>462483</v>
      </c>
      <c r="N275" s="101"/>
      <c r="O275" s="89"/>
    </row>
    <row r="276" spans="1:15" ht="57.6" x14ac:dyDescent="0.3">
      <c r="A276" s="85" t="s">
        <v>174</v>
      </c>
      <c r="B276" s="98" t="s">
        <v>698</v>
      </c>
      <c r="C276" s="85" t="s">
        <v>688</v>
      </c>
      <c r="D276" s="89" t="s">
        <v>699</v>
      </c>
      <c r="E276" s="89" t="s">
        <v>100</v>
      </c>
      <c r="F276" s="89" t="s">
        <v>100</v>
      </c>
      <c r="G276" s="102">
        <v>50481159</v>
      </c>
      <c r="H276" s="92" t="s">
        <v>690</v>
      </c>
      <c r="I276" s="92" t="s">
        <v>691</v>
      </c>
      <c r="J276" s="92" t="s">
        <v>692</v>
      </c>
      <c r="K276" s="103" t="s">
        <v>32</v>
      </c>
      <c r="L276" s="92" t="s">
        <v>62</v>
      </c>
      <c r="M276" s="91">
        <v>42855435</v>
      </c>
      <c r="N276" s="92" t="s">
        <v>68</v>
      </c>
      <c r="O276" s="89" t="s">
        <v>765</v>
      </c>
    </row>
    <row r="277" spans="1:15" ht="57.6" x14ac:dyDescent="0.3">
      <c r="A277" s="104" t="s">
        <v>174</v>
      </c>
      <c r="B277" s="105" t="s">
        <v>687</v>
      </c>
      <c r="C277" s="104" t="s">
        <v>688</v>
      </c>
      <c r="D277" s="106" t="s">
        <v>689</v>
      </c>
      <c r="E277" s="89" t="s">
        <v>131</v>
      </c>
      <c r="F277" s="89" t="s">
        <v>131</v>
      </c>
      <c r="G277" s="107">
        <v>62000000</v>
      </c>
      <c r="H277" s="18" t="s">
        <v>690</v>
      </c>
      <c r="I277" s="18" t="s">
        <v>691</v>
      </c>
      <c r="J277" s="18" t="s">
        <v>692</v>
      </c>
      <c r="K277" s="26" t="s">
        <v>28</v>
      </c>
      <c r="L277" s="18" t="s">
        <v>62</v>
      </c>
      <c r="M277" s="107">
        <v>49474496.409999996</v>
      </c>
      <c r="N277" s="108" t="s">
        <v>68</v>
      </c>
      <c r="O277" s="106" t="s">
        <v>693</v>
      </c>
    </row>
    <row r="278" spans="1:15" ht="72" x14ac:dyDescent="0.3">
      <c r="A278" s="104" t="s">
        <v>174</v>
      </c>
      <c r="B278" s="105" t="s">
        <v>695</v>
      </c>
      <c r="C278" s="104" t="s">
        <v>688</v>
      </c>
      <c r="D278" s="106" t="s">
        <v>696</v>
      </c>
      <c r="E278" s="106" t="s">
        <v>86</v>
      </c>
      <c r="F278" s="106" t="s">
        <v>86</v>
      </c>
      <c r="G278" s="109">
        <v>85447884</v>
      </c>
      <c r="H278" s="110" t="s">
        <v>690</v>
      </c>
      <c r="I278" s="110" t="s">
        <v>691</v>
      </c>
      <c r="J278" s="110" t="s">
        <v>692</v>
      </c>
      <c r="K278" s="111" t="s">
        <v>32</v>
      </c>
      <c r="L278" s="108" t="s">
        <v>62</v>
      </c>
      <c r="M278" s="112"/>
      <c r="N278" s="108" t="s">
        <v>68</v>
      </c>
      <c r="O278" s="106" t="s">
        <v>697</v>
      </c>
    </row>
    <row r="279" spans="1:15" ht="100.8" x14ac:dyDescent="0.3">
      <c r="A279" s="9" t="s">
        <v>174</v>
      </c>
      <c r="B279" s="8" t="s">
        <v>702</v>
      </c>
      <c r="C279" s="9" t="s">
        <v>688</v>
      </c>
      <c r="D279" s="10" t="s">
        <v>866</v>
      </c>
      <c r="E279" s="10" t="s">
        <v>67</v>
      </c>
      <c r="F279" s="10" t="s">
        <v>67</v>
      </c>
      <c r="G279" s="11">
        <v>30000000</v>
      </c>
      <c r="H279" s="18" t="s">
        <v>690</v>
      </c>
      <c r="I279" s="18" t="s">
        <v>691</v>
      </c>
      <c r="J279" s="18" t="s">
        <v>692</v>
      </c>
      <c r="K279" s="23" t="s">
        <v>22</v>
      </c>
      <c r="L279" s="18"/>
      <c r="M279" s="24"/>
      <c r="N279" s="22"/>
      <c r="O279" s="10" t="s">
        <v>797</v>
      </c>
    </row>
    <row r="280" spans="1:15" ht="100.8" x14ac:dyDescent="0.3">
      <c r="A280" s="9" t="s">
        <v>174</v>
      </c>
      <c r="B280" s="8" t="s">
        <v>843</v>
      </c>
      <c r="C280" s="9" t="s">
        <v>18</v>
      </c>
      <c r="D280" s="10" t="s">
        <v>694</v>
      </c>
      <c r="E280" s="10" t="s">
        <v>18</v>
      </c>
      <c r="F280" s="10" t="s">
        <v>18</v>
      </c>
      <c r="G280" s="11">
        <v>52000000</v>
      </c>
      <c r="H280" s="18" t="s">
        <v>690</v>
      </c>
      <c r="I280" s="18" t="s">
        <v>691</v>
      </c>
      <c r="J280" s="18" t="s">
        <v>692</v>
      </c>
      <c r="K280" s="26" t="s">
        <v>28</v>
      </c>
      <c r="L280" s="18" t="s">
        <v>62</v>
      </c>
      <c r="M280" s="24">
        <v>42499906.359999999</v>
      </c>
      <c r="N280" s="22"/>
      <c r="O280" s="10"/>
    </row>
    <row r="281" spans="1:15" ht="43.2" x14ac:dyDescent="0.3">
      <c r="A281" s="9" t="s">
        <v>174</v>
      </c>
      <c r="B281" s="8" t="s">
        <v>700</v>
      </c>
      <c r="C281" s="9" t="s">
        <v>688</v>
      </c>
      <c r="D281" s="10" t="s">
        <v>701</v>
      </c>
      <c r="E281" s="10" t="s">
        <v>53</v>
      </c>
      <c r="F281" s="10" t="s">
        <v>53</v>
      </c>
      <c r="G281" s="11">
        <v>6000000</v>
      </c>
      <c r="H281" s="18" t="s">
        <v>690</v>
      </c>
      <c r="I281" s="18" t="s">
        <v>691</v>
      </c>
      <c r="J281" s="18" t="s">
        <v>692</v>
      </c>
      <c r="K281" s="19" t="s">
        <v>32</v>
      </c>
      <c r="L281" s="18" t="s">
        <v>56</v>
      </c>
      <c r="M281" s="24"/>
      <c r="N281" s="22"/>
      <c r="O281" s="10"/>
    </row>
    <row r="282" spans="1:15" ht="43.2" x14ac:dyDescent="0.3">
      <c r="A282" s="67" t="s">
        <v>17</v>
      </c>
      <c r="B282" s="113" t="s">
        <v>844</v>
      </c>
      <c r="C282" s="67" t="s">
        <v>31</v>
      </c>
      <c r="D282" s="114" t="s">
        <v>708</v>
      </c>
      <c r="E282" s="114" t="s">
        <v>18</v>
      </c>
      <c r="F282" s="114" t="s">
        <v>18</v>
      </c>
      <c r="G282" s="115">
        <v>5000000</v>
      </c>
      <c r="H282" s="116" t="s">
        <v>690</v>
      </c>
      <c r="I282" s="116" t="s">
        <v>704</v>
      </c>
      <c r="J282" s="116" t="s">
        <v>705</v>
      </c>
      <c r="K282" s="117" t="s">
        <v>22</v>
      </c>
      <c r="L282" s="116" t="s">
        <v>706</v>
      </c>
      <c r="M282" s="118"/>
      <c r="N282" s="119"/>
      <c r="O282" s="95" t="s">
        <v>800</v>
      </c>
    </row>
    <row r="283" spans="1:15" ht="43.2" x14ac:dyDescent="0.3">
      <c r="A283" s="9" t="s">
        <v>17</v>
      </c>
      <c r="B283" s="8" t="s">
        <v>845</v>
      </c>
      <c r="C283" s="9" t="s">
        <v>31</v>
      </c>
      <c r="D283" s="10" t="s">
        <v>703</v>
      </c>
      <c r="E283" s="10" t="s">
        <v>18</v>
      </c>
      <c r="F283" s="10" t="s">
        <v>18</v>
      </c>
      <c r="G283" s="115">
        <v>5413428</v>
      </c>
      <c r="H283" s="18" t="s">
        <v>690</v>
      </c>
      <c r="I283" s="18" t="s">
        <v>704</v>
      </c>
      <c r="J283" s="18" t="s">
        <v>705</v>
      </c>
      <c r="K283" s="120" t="s">
        <v>164</v>
      </c>
      <c r="L283" s="18" t="s">
        <v>706</v>
      </c>
      <c r="M283" s="115">
        <v>4519044</v>
      </c>
      <c r="N283" s="22"/>
      <c r="O283" s="10" t="s">
        <v>801</v>
      </c>
    </row>
    <row r="284" spans="1:15" ht="43.2" x14ac:dyDescent="0.3">
      <c r="A284" s="9" t="s">
        <v>17</v>
      </c>
      <c r="B284" s="8" t="s">
        <v>846</v>
      </c>
      <c r="C284" s="9" t="s">
        <v>31</v>
      </c>
      <c r="D284" s="10" t="s">
        <v>707</v>
      </c>
      <c r="E284" s="10" t="s">
        <v>18</v>
      </c>
      <c r="F284" s="10" t="s">
        <v>18</v>
      </c>
      <c r="G284" s="11">
        <v>4294691</v>
      </c>
      <c r="H284" s="18" t="s">
        <v>690</v>
      </c>
      <c r="I284" s="18" t="s">
        <v>704</v>
      </c>
      <c r="J284" s="18" t="s">
        <v>705</v>
      </c>
      <c r="K284" s="20" t="s">
        <v>28</v>
      </c>
      <c r="L284" s="18" t="s">
        <v>706</v>
      </c>
      <c r="M284" s="24">
        <v>3294691</v>
      </c>
      <c r="N284" s="22"/>
      <c r="O284" s="10" t="s">
        <v>802</v>
      </c>
    </row>
    <row r="285" spans="1:15" ht="144" x14ac:dyDescent="0.3">
      <c r="A285" s="33" t="s">
        <v>17</v>
      </c>
      <c r="B285" s="34" t="s">
        <v>831</v>
      </c>
      <c r="C285" s="33" t="s">
        <v>825</v>
      </c>
      <c r="D285" s="121" t="s">
        <v>826</v>
      </c>
      <c r="E285" s="35" t="s">
        <v>18</v>
      </c>
      <c r="F285" s="35" t="s">
        <v>18</v>
      </c>
      <c r="G285" s="36">
        <v>294613</v>
      </c>
      <c r="H285" s="18" t="s">
        <v>690</v>
      </c>
      <c r="I285" s="18" t="s">
        <v>798</v>
      </c>
      <c r="J285" s="18" t="s">
        <v>705</v>
      </c>
      <c r="K285" s="19" t="s">
        <v>32</v>
      </c>
      <c r="L285" s="18" t="s">
        <v>23</v>
      </c>
      <c r="M285" s="11"/>
      <c r="N285" s="18"/>
      <c r="O285" s="10" t="s">
        <v>799</v>
      </c>
    </row>
  </sheetData>
  <protectedRanges>
    <protectedRange algorithmName="SHA-512" hashValue="+5aWp/lKw/972j55pvOpAgoaf1+MMMdr5PEoQDy8yA4BFxenJQpWvj9EqHO/jbBDZVgajjacyLJMatn2tGozrQ==" saltValue="HyvdAiXWRVLunmzuGcit7g==" spinCount="100000" sqref="D58:E58" name="Oblast1_2"/>
  </protectedRanges>
  <autoFilter ref="A2:O285" xr:uid="{00000000-0001-0000-0000-000000000000}">
    <sortState xmlns:xlrd2="http://schemas.microsoft.com/office/spreadsheetml/2017/richdata2" ref="A3:O284">
      <sortCondition ref="J2:J284"/>
    </sortState>
  </autoFilter>
  <mergeCells count="2">
    <mergeCell ref="H1:J1"/>
    <mergeCell ref="K1:N1"/>
  </mergeCells>
  <phoneticPr fontId="2" type="noConversion"/>
  <pageMargins left="0.7" right="0.7" top="0.78740157499999996" bottom="0.78740157499999996" header="0.3" footer="0.3"/>
  <pageSetup paperSize="9" scale="33" orientation="landscape" r:id="rId1"/>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4C31E-99C3-4CDB-A4FC-73B905D5608C}">
  <dimension ref="A2:B20"/>
  <sheetViews>
    <sheetView workbookViewId="0"/>
  </sheetViews>
  <sheetFormatPr defaultRowHeight="14.4" x14ac:dyDescent="0.3"/>
  <sheetData>
    <row r="2" spans="1:2" x14ac:dyDescent="0.3">
      <c r="A2" t="s">
        <v>178</v>
      </c>
      <c r="B2" t="s">
        <v>735</v>
      </c>
    </row>
    <row r="3" spans="1:2" x14ac:dyDescent="0.3">
      <c r="A3" t="s">
        <v>23</v>
      </c>
      <c r="B3" t="s">
        <v>736</v>
      </c>
    </row>
    <row r="4" spans="1:2" x14ac:dyDescent="0.3">
      <c r="A4" t="s">
        <v>41</v>
      </c>
      <c r="B4" t="s">
        <v>737</v>
      </c>
    </row>
    <row r="5" spans="1:2" x14ac:dyDescent="0.3">
      <c r="A5" t="s">
        <v>56</v>
      </c>
      <c r="B5" t="s">
        <v>738</v>
      </c>
    </row>
    <row r="6" spans="1:2" x14ac:dyDescent="0.3">
      <c r="A6" t="s">
        <v>62</v>
      </c>
      <c r="B6" t="s">
        <v>739</v>
      </c>
    </row>
    <row r="7" spans="1:2" x14ac:dyDescent="0.3">
      <c r="A7" t="s">
        <v>318</v>
      </c>
      <c r="B7" t="s">
        <v>740</v>
      </c>
    </row>
    <row r="8" spans="1:2" x14ac:dyDescent="0.3">
      <c r="A8" t="s">
        <v>18</v>
      </c>
      <c r="B8" t="s">
        <v>741</v>
      </c>
    </row>
    <row r="9" spans="1:2" x14ac:dyDescent="0.3">
      <c r="A9" t="s">
        <v>614</v>
      </c>
      <c r="B9" t="s">
        <v>742</v>
      </c>
    </row>
    <row r="10" spans="1:2" x14ac:dyDescent="0.3">
      <c r="A10" t="s">
        <v>215</v>
      </c>
      <c r="B10" t="s">
        <v>743</v>
      </c>
    </row>
    <row r="11" spans="1:2" x14ac:dyDescent="0.3">
      <c r="A11" t="s">
        <v>744</v>
      </c>
      <c r="B11" t="s">
        <v>745</v>
      </c>
    </row>
    <row r="12" spans="1:2" x14ac:dyDescent="0.3">
      <c r="A12" t="s">
        <v>49</v>
      </c>
      <c r="B12" t="s">
        <v>746</v>
      </c>
    </row>
    <row r="13" spans="1:2" x14ac:dyDescent="0.3">
      <c r="A13" t="s">
        <v>747</v>
      </c>
      <c r="B13" t="s">
        <v>748</v>
      </c>
    </row>
    <row r="14" spans="1:2" x14ac:dyDescent="0.3">
      <c r="A14" t="s">
        <v>37</v>
      </c>
      <c r="B14" t="s">
        <v>749</v>
      </c>
    </row>
    <row r="15" spans="1:2" x14ac:dyDescent="0.3">
      <c r="A15" t="s">
        <v>750</v>
      </c>
      <c r="B15" t="s">
        <v>751</v>
      </c>
    </row>
    <row r="16" spans="1:2" x14ac:dyDescent="0.3">
      <c r="A16" t="s">
        <v>148</v>
      </c>
      <c r="B16" t="s">
        <v>752</v>
      </c>
    </row>
    <row r="17" spans="1:2" x14ac:dyDescent="0.3">
      <c r="A17" t="s">
        <v>569</v>
      </c>
      <c r="B17" t="s">
        <v>753</v>
      </c>
    </row>
    <row r="18" spans="1:2" x14ac:dyDescent="0.3">
      <c r="A18" t="s">
        <v>754</v>
      </c>
      <c r="B18" t="s">
        <v>755</v>
      </c>
    </row>
    <row r="19" spans="1:2" x14ac:dyDescent="0.3">
      <c r="A19" t="s">
        <v>68</v>
      </c>
      <c r="B19" t="s">
        <v>756</v>
      </c>
    </row>
    <row r="20" spans="1:2" x14ac:dyDescent="0.3">
      <c r="A20" t="s">
        <v>757</v>
      </c>
      <c r="B20" t="s">
        <v>758</v>
      </c>
    </row>
  </sheetData>
  <sortState xmlns:xlrd2="http://schemas.microsoft.com/office/spreadsheetml/2017/richdata2" ref="A2:A19">
    <sortCondition ref="A2:A19"/>
  </sortState>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DB9EA-0453-4D3E-8800-3AA91F2ED3F3}">
  <dimension ref="A1:A6"/>
  <sheetViews>
    <sheetView workbookViewId="0">
      <selection activeCell="A5" sqref="A5"/>
    </sheetView>
  </sheetViews>
  <sheetFormatPr defaultRowHeight="14.4" x14ac:dyDescent="0.3"/>
  <cols>
    <col min="1" max="1" width="13.44140625" customWidth="1"/>
  </cols>
  <sheetData>
    <row r="1" spans="1:1" x14ac:dyDescent="0.3">
      <c r="A1" s="1" t="s">
        <v>759</v>
      </c>
    </row>
    <row r="2" spans="1:1" x14ac:dyDescent="0.3">
      <c r="A2" s="2" t="s">
        <v>22</v>
      </c>
    </row>
    <row r="3" spans="1:1" x14ac:dyDescent="0.3">
      <c r="A3" s="3" t="s">
        <v>32</v>
      </c>
    </row>
    <row r="4" spans="1:1" x14ac:dyDescent="0.3">
      <c r="A4" s="4" t="s">
        <v>760</v>
      </c>
    </row>
    <row r="5" spans="1:1" x14ac:dyDescent="0.3">
      <c r="A5" s="5" t="s">
        <v>164</v>
      </c>
    </row>
    <row r="6" spans="1:1" x14ac:dyDescent="0.3">
      <c r="A6" s="6" t="s">
        <v>761</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C1866EA6950942A58CE4483D61A6D7" ma:contentTypeVersion="20" ma:contentTypeDescription="Vytvoří nový dokument" ma:contentTypeScope="" ma:versionID="b3ca46dd9615465d265a4c72308356d4">
  <xsd:schema xmlns:xsd="http://www.w3.org/2001/XMLSchema" xmlns:xs="http://www.w3.org/2001/XMLSchema" xmlns:p="http://schemas.microsoft.com/office/2006/metadata/properties" xmlns:ns2="84a29862-af82-4708-bb95-724c358ca1b8" xmlns:ns3="766e70fa-7670-43a6-99e2-cc25946fa8ea" targetNamespace="http://schemas.microsoft.com/office/2006/metadata/properties" ma:root="true" ma:fieldsID="93ba8398b022d784971154b072294caf" ns2:_="" ns3:_="">
    <xsd:import namespace="84a29862-af82-4708-bb95-724c358ca1b8"/>
    <xsd:import namespace="766e70fa-7670-43a6-99e2-cc25946fa8e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29862-af82-4708-bb95-724c358ca1b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Značky obrázků" ma:readOnly="false" ma:fieldId="{5cf76f15-5ced-4ddc-b409-7134ff3c332f}" ma:taxonomyMulti="true" ma:sspId="d6d2dea4-6a5c-40bd-b353-e49838515c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6e70fa-7670-43a6-99e2-cc25946fa8ea" elementFormDefault="qualified">
    <xsd:import namespace="http://schemas.microsoft.com/office/2006/documentManagement/types"/>
    <xsd:import namespace="http://schemas.microsoft.com/office/infopath/2007/PartnerControls"/>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element name="TaxCatchAll" ma:index="21" nillable="true" ma:displayName="Taxonomy Catch All Column" ma:hidden="true" ma:list="{d2792a60-d1b7-490d-8fb9-49b2d8fa6c2e}" ma:internalName="TaxCatchAll" ma:showField="CatchAllData" ma:web="766e70fa-7670-43a6-99e2-cc25946fa8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66e70fa-7670-43a6-99e2-cc25946fa8ea" xsi:nil="true"/>
    <lcf76f155ced4ddcb4097134ff3c332f xmlns="84a29862-af82-4708-bb95-724c358ca1b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CFA048-7AAC-41CC-8729-393702C210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a29862-af82-4708-bb95-724c358ca1b8"/>
    <ds:schemaRef ds:uri="766e70fa-7670-43a6-99e2-cc25946fa8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B89A6E-F3E9-478F-984B-B14704B8C77A}">
  <ds:schemaRefs>
    <ds:schemaRef ds:uri="http://schemas.microsoft.com/office/2006/metadata/properties"/>
    <ds:schemaRef ds:uri="http://schemas.microsoft.com/office/infopath/2007/PartnerControls"/>
    <ds:schemaRef ds:uri="766e70fa-7670-43a6-99e2-cc25946fa8ea"/>
    <ds:schemaRef ds:uri="84a29862-af82-4708-bb95-724c358ca1b8"/>
  </ds:schemaRefs>
</ds:datastoreItem>
</file>

<file path=customXml/itemProps3.xml><?xml version="1.0" encoding="utf-8"?>
<ds:datastoreItem xmlns:ds="http://schemas.openxmlformats.org/officeDocument/2006/customXml" ds:itemID="{EC776910-2ED2-4F9A-B719-5AFCE1A45B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projekty</vt:lpstr>
      <vt:lpstr>zkratky</vt:lpstr>
      <vt:lpstr>stavy projektů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Adéla Paprskárová</dc:creator>
  <cp:keywords/>
  <dc:description/>
  <cp:lastModifiedBy>Mlejnek Ladislav</cp:lastModifiedBy>
  <cp:revision/>
  <cp:lastPrinted>2026-08-10T07:29:09Z</cp:lastPrinted>
  <dcterms:created xsi:type="dcterms:W3CDTF">2022-03-01T11:01:52Z</dcterms:created>
  <dcterms:modified xsi:type="dcterms:W3CDTF">2026-08-10T07:32:33Z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0x010100E7C1866EA6950942A58CE4483D61A6D7</vt:lpwstr>
  </property>
  <property fmtid="{D5CDD505-2E9C-101B-9397-08002B2CF9AE}" pid="3" name="MediaServiceImageTags">
    <vt:lpwstr/>
  </property>
</Properties>
</file>